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tabRatio="768" activeTab="0"/>
  </bookViews>
  <sheets>
    <sheet name="Hosp.  ukazovatele 2019" sheetId="1" r:id="rId1"/>
    <sheet name="Graf obnova lesa 2019" sheetId="2" r:id="rId2"/>
    <sheet name="Graf prečistky a prebierky 2019" sheetId="3" r:id="rId3"/>
    <sheet name="Graf ochrana lesa 2019" sheetId="4" r:id="rId4"/>
    <sheet name="Graf ťažba dreva 2019" sheetId="5" r:id="rId5"/>
  </sheets>
  <definedNames/>
  <calcPr fullCalcOnLoad="1"/>
</workbook>
</file>

<file path=xl/comments1.xml><?xml version="1.0" encoding="utf-8"?>
<comments xmlns="http://schemas.openxmlformats.org/spreadsheetml/2006/main">
  <authors>
    <author>Apfel</author>
  </authors>
  <commentList>
    <comment ref="M47" authorId="0">
      <text>
        <r>
          <rPr>
            <b/>
            <sz val="8"/>
            <rFont val="Tahoma"/>
            <family val="2"/>
          </rPr>
          <t>Apfel:</t>
        </r>
        <r>
          <rPr>
            <sz val="8"/>
            <rFont val="Tahoma"/>
            <family val="2"/>
          </rPr>
          <t xml:space="preserve">
výmera pozemkov prenajatých ML sro BB v účtovníctve</t>
        </r>
      </text>
    </comment>
    <comment ref="M48" authorId="0">
      <text>
        <r>
          <rPr>
            <b/>
            <sz val="8"/>
            <rFont val="Tahoma"/>
            <family val="2"/>
          </rPr>
          <t>Apfel:</t>
        </r>
        <r>
          <rPr>
            <sz val="8"/>
            <rFont val="Tahoma"/>
            <family val="2"/>
          </rPr>
          <t xml:space="preserve">
výmera LPF z LHP</t>
        </r>
      </text>
    </comment>
    <comment ref="M49" authorId="0">
      <text>
        <r>
          <rPr>
            <b/>
            <sz val="8"/>
            <rFont val="Tahoma"/>
            <family val="2"/>
          </rPr>
          <t>Apfel:</t>
        </r>
        <r>
          <rPr>
            <sz val="8"/>
            <rFont val="Tahoma"/>
            <family val="2"/>
          </rPr>
          <t xml:space="preserve">
výmera  porastovej plochy z L144</t>
        </r>
      </text>
    </comment>
    <comment ref="L47" authorId="0">
      <text>
        <r>
          <rPr>
            <b/>
            <sz val="8"/>
            <rFont val="Tahoma"/>
            <family val="2"/>
          </rPr>
          <t>Apfel:</t>
        </r>
        <r>
          <rPr>
            <sz val="8"/>
            <rFont val="Tahoma"/>
            <family val="2"/>
          </rPr>
          <t xml:space="preserve">
výmera pozemkov prenajatých ML sro BB v účtovníctve</t>
        </r>
      </text>
    </comment>
    <comment ref="L48" authorId="0">
      <text>
        <r>
          <rPr>
            <b/>
            <sz val="8"/>
            <rFont val="Tahoma"/>
            <family val="2"/>
          </rPr>
          <t>Apfel:</t>
        </r>
        <r>
          <rPr>
            <sz val="8"/>
            <rFont val="Tahoma"/>
            <family val="2"/>
          </rPr>
          <t xml:space="preserve">
výmera LPF z LHP</t>
        </r>
      </text>
    </comment>
    <comment ref="L49" authorId="0">
      <text>
        <r>
          <rPr>
            <b/>
            <sz val="8"/>
            <rFont val="Tahoma"/>
            <family val="2"/>
          </rPr>
          <t>Apfel:</t>
        </r>
        <r>
          <rPr>
            <sz val="8"/>
            <rFont val="Tahoma"/>
            <family val="2"/>
          </rPr>
          <t xml:space="preserve">
výmera  porastovej plochy z L144</t>
        </r>
      </text>
    </comment>
    <comment ref="K49" authorId="0">
      <text>
        <r>
          <rPr>
            <b/>
            <sz val="8"/>
            <rFont val="Tahoma"/>
            <family val="2"/>
          </rPr>
          <t>Apfel:</t>
        </r>
        <r>
          <rPr>
            <sz val="8"/>
            <rFont val="Tahoma"/>
            <family val="2"/>
          </rPr>
          <t xml:space="preserve">
výmera  porastovej plochy z L144</t>
        </r>
      </text>
    </comment>
    <comment ref="J49" authorId="0">
      <text>
        <r>
          <rPr>
            <b/>
            <sz val="8"/>
            <rFont val="Tahoma"/>
            <family val="2"/>
          </rPr>
          <t>Apfel:</t>
        </r>
        <r>
          <rPr>
            <sz val="8"/>
            <rFont val="Tahoma"/>
            <family val="2"/>
          </rPr>
          <t xml:space="preserve">
výmera  porastovej plochy z L144</t>
        </r>
      </text>
    </comment>
    <comment ref="I49" authorId="0">
      <text>
        <r>
          <rPr>
            <b/>
            <sz val="8"/>
            <rFont val="Tahoma"/>
            <family val="2"/>
          </rPr>
          <t>Apfel:</t>
        </r>
        <r>
          <rPr>
            <sz val="8"/>
            <rFont val="Tahoma"/>
            <family val="2"/>
          </rPr>
          <t xml:space="preserve">
výmera  porastovej plochy z L144</t>
        </r>
      </text>
    </comment>
    <comment ref="H49" authorId="0">
      <text>
        <r>
          <rPr>
            <b/>
            <sz val="8"/>
            <rFont val="Tahoma"/>
            <family val="2"/>
          </rPr>
          <t>Apfel:</t>
        </r>
        <r>
          <rPr>
            <sz val="8"/>
            <rFont val="Tahoma"/>
            <family val="2"/>
          </rPr>
          <t xml:space="preserve">
výmera  porastovej plochy z L144</t>
        </r>
      </text>
    </comment>
    <comment ref="G49" authorId="0">
      <text>
        <r>
          <rPr>
            <b/>
            <sz val="8"/>
            <rFont val="Tahoma"/>
            <family val="2"/>
          </rPr>
          <t>Apfel:</t>
        </r>
        <r>
          <rPr>
            <sz val="8"/>
            <rFont val="Tahoma"/>
            <family val="2"/>
          </rPr>
          <t xml:space="preserve">
výmera  porastovej plochy z L144</t>
        </r>
      </text>
    </comment>
    <comment ref="F49" authorId="0">
      <text>
        <r>
          <rPr>
            <b/>
            <sz val="8"/>
            <rFont val="Tahoma"/>
            <family val="0"/>
          </rPr>
          <t>Apfel:</t>
        </r>
        <r>
          <rPr>
            <sz val="8"/>
            <rFont val="Tahoma"/>
            <family val="0"/>
          </rPr>
          <t xml:space="preserve">
výmera  porastovej plochy z L144</t>
        </r>
      </text>
    </comment>
    <comment ref="E49" authorId="0">
      <text>
        <r>
          <rPr>
            <b/>
            <sz val="8"/>
            <rFont val="Tahoma"/>
            <family val="0"/>
          </rPr>
          <t>Apfel:</t>
        </r>
        <r>
          <rPr>
            <sz val="8"/>
            <rFont val="Tahoma"/>
            <family val="0"/>
          </rPr>
          <t xml:space="preserve">
výmera  porastovej plochy z L144</t>
        </r>
      </text>
    </comment>
    <comment ref="D49" authorId="0">
      <text>
        <r>
          <rPr>
            <b/>
            <sz val="8"/>
            <rFont val="Tahoma"/>
            <family val="0"/>
          </rPr>
          <t>Apfel:</t>
        </r>
        <r>
          <rPr>
            <sz val="8"/>
            <rFont val="Tahoma"/>
            <family val="0"/>
          </rPr>
          <t xml:space="preserve">
výmera  porastovej plochy z L144</t>
        </r>
      </text>
    </comment>
    <comment ref="K48" authorId="0">
      <text>
        <r>
          <rPr>
            <b/>
            <sz val="8"/>
            <rFont val="Tahoma"/>
            <family val="2"/>
          </rPr>
          <t>Apfel:</t>
        </r>
        <r>
          <rPr>
            <sz val="8"/>
            <rFont val="Tahoma"/>
            <family val="2"/>
          </rPr>
          <t xml:space="preserve">
výmera LPF z LHP</t>
        </r>
      </text>
    </comment>
    <comment ref="J48" authorId="0">
      <text>
        <r>
          <rPr>
            <b/>
            <sz val="8"/>
            <rFont val="Tahoma"/>
            <family val="2"/>
          </rPr>
          <t>Apfel:</t>
        </r>
        <r>
          <rPr>
            <sz val="8"/>
            <rFont val="Tahoma"/>
            <family val="2"/>
          </rPr>
          <t xml:space="preserve">
výmera LPF z LHP</t>
        </r>
      </text>
    </comment>
    <comment ref="I48" authorId="0">
      <text>
        <r>
          <rPr>
            <b/>
            <sz val="8"/>
            <rFont val="Tahoma"/>
            <family val="2"/>
          </rPr>
          <t>Apfel:</t>
        </r>
        <r>
          <rPr>
            <sz val="8"/>
            <rFont val="Tahoma"/>
            <family val="2"/>
          </rPr>
          <t xml:space="preserve">
výmera LPF z LHP</t>
        </r>
      </text>
    </comment>
    <comment ref="H48" authorId="0">
      <text>
        <r>
          <rPr>
            <b/>
            <sz val="8"/>
            <rFont val="Tahoma"/>
            <family val="2"/>
          </rPr>
          <t>Apfel:</t>
        </r>
        <r>
          <rPr>
            <sz val="8"/>
            <rFont val="Tahoma"/>
            <family val="2"/>
          </rPr>
          <t xml:space="preserve">
výmera LPF z LHP</t>
        </r>
      </text>
    </comment>
    <comment ref="G48" authorId="0">
      <text>
        <r>
          <rPr>
            <b/>
            <sz val="8"/>
            <rFont val="Tahoma"/>
            <family val="2"/>
          </rPr>
          <t>Apfel:</t>
        </r>
        <r>
          <rPr>
            <sz val="8"/>
            <rFont val="Tahoma"/>
            <family val="2"/>
          </rPr>
          <t xml:space="preserve">
výmera LPF z LHP</t>
        </r>
      </text>
    </comment>
    <comment ref="F48" authorId="0">
      <text>
        <r>
          <rPr>
            <b/>
            <sz val="8"/>
            <rFont val="Tahoma"/>
            <family val="0"/>
          </rPr>
          <t>Apfel:</t>
        </r>
        <r>
          <rPr>
            <sz val="8"/>
            <rFont val="Tahoma"/>
            <family val="0"/>
          </rPr>
          <t xml:space="preserve">
výmera LPF z LHP</t>
        </r>
      </text>
    </comment>
    <comment ref="E48" authorId="0">
      <text>
        <r>
          <rPr>
            <b/>
            <sz val="8"/>
            <rFont val="Tahoma"/>
            <family val="0"/>
          </rPr>
          <t>Apfel:</t>
        </r>
        <r>
          <rPr>
            <sz val="8"/>
            <rFont val="Tahoma"/>
            <family val="0"/>
          </rPr>
          <t xml:space="preserve">
výmera LPF z LHP</t>
        </r>
      </text>
    </comment>
    <comment ref="D48" authorId="0">
      <text>
        <r>
          <rPr>
            <b/>
            <sz val="8"/>
            <rFont val="Tahoma"/>
            <family val="0"/>
          </rPr>
          <t>Apfel:</t>
        </r>
        <r>
          <rPr>
            <sz val="8"/>
            <rFont val="Tahoma"/>
            <family val="0"/>
          </rPr>
          <t xml:space="preserve">
výmera LPF z LHP</t>
        </r>
      </text>
    </comment>
    <comment ref="K47" authorId="0">
      <text>
        <r>
          <rPr>
            <b/>
            <sz val="8"/>
            <rFont val="Tahoma"/>
            <family val="2"/>
          </rPr>
          <t>Apfel:</t>
        </r>
        <r>
          <rPr>
            <sz val="8"/>
            <rFont val="Tahoma"/>
            <family val="2"/>
          </rPr>
          <t xml:space="preserve">
výmera pozemkov prenajatých ML sro BB v účtovníctve</t>
        </r>
      </text>
    </comment>
    <comment ref="J47" authorId="0">
      <text>
        <r>
          <rPr>
            <b/>
            <sz val="8"/>
            <rFont val="Tahoma"/>
            <family val="2"/>
          </rPr>
          <t>Apfel:</t>
        </r>
        <r>
          <rPr>
            <sz val="8"/>
            <rFont val="Tahoma"/>
            <family val="2"/>
          </rPr>
          <t xml:space="preserve">
výmera pozemkov prenajatých ML sro BB v účtovníctve</t>
        </r>
      </text>
    </comment>
    <comment ref="I47" authorId="0">
      <text>
        <r>
          <rPr>
            <b/>
            <sz val="8"/>
            <rFont val="Tahoma"/>
            <family val="2"/>
          </rPr>
          <t>Apfel:</t>
        </r>
        <r>
          <rPr>
            <sz val="8"/>
            <rFont val="Tahoma"/>
            <family val="2"/>
          </rPr>
          <t xml:space="preserve">
výmera pozemkov prenajatých ML sro BB v účtovníctve</t>
        </r>
      </text>
    </comment>
    <comment ref="H47" authorId="0">
      <text>
        <r>
          <rPr>
            <b/>
            <sz val="8"/>
            <rFont val="Tahoma"/>
            <family val="2"/>
          </rPr>
          <t>Apfel:</t>
        </r>
        <r>
          <rPr>
            <sz val="8"/>
            <rFont val="Tahoma"/>
            <family val="2"/>
          </rPr>
          <t xml:space="preserve">
výmera pozemkov prenajatých ML sro BB v účtovníctve</t>
        </r>
      </text>
    </comment>
    <comment ref="G47" authorId="0">
      <text>
        <r>
          <rPr>
            <b/>
            <sz val="8"/>
            <rFont val="Tahoma"/>
            <family val="2"/>
          </rPr>
          <t>Apfel:</t>
        </r>
        <r>
          <rPr>
            <sz val="8"/>
            <rFont val="Tahoma"/>
            <family val="2"/>
          </rPr>
          <t xml:space="preserve">
výmera pozemkov prenajatých ML sro BB v účtovníctve</t>
        </r>
      </text>
    </comment>
    <comment ref="F47" authorId="0">
      <text>
        <r>
          <rPr>
            <b/>
            <sz val="8"/>
            <rFont val="Tahoma"/>
            <family val="0"/>
          </rPr>
          <t>Apfel:</t>
        </r>
        <r>
          <rPr>
            <sz val="8"/>
            <rFont val="Tahoma"/>
            <family val="0"/>
          </rPr>
          <t xml:space="preserve">
výmera pozemkov prenajatých ML sro BB v účtovníctve</t>
        </r>
      </text>
    </comment>
    <comment ref="E47" authorId="0">
      <text>
        <r>
          <rPr>
            <b/>
            <sz val="8"/>
            <rFont val="Tahoma"/>
            <family val="0"/>
          </rPr>
          <t>Apfel:</t>
        </r>
        <r>
          <rPr>
            <sz val="8"/>
            <rFont val="Tahoma"/>
            <family val="0"/>
          </rPr>
          <t xml:space="preserve">
výmera pozemkov prenajatých ML sro BB v účtovníctve</t>
        </r>
      </text>
    </comment>
    <comment ref="D47" authorId="0">
      <text>
        <r>
          <rPr>
            <b/>
            <sz val="8"/>
            <rFont val="Tahoma"/>
            <family val="0"/>
          </rPr>
          <t>Apfel:</t>
        </r>
        <r>
          <rPr>
            <sz val="8"/>
            <rFont val="Tahoma"/>
            <family val="0"/>
          </rPr>
          <t xml:space="preserve">
výmera pozemkov prenajatých ML sro BB v účtovníctve</t>
        </r>
      </text>
    </comment>
    <comment ref="D41" authorId="0">
      <text>
        <r>
          <rPr>
            <b/>
            <sz val="8"/>
            <rFont val="Tahoma"/>
            <family val="0"/>
          </rPr>
          <t>Apfel:</t>
        </r>
        <r>
          <rPr>
            <sz val="8"/>
            <rFont val="Tahoma"/>
            <family val="0"/>
          </rPr>
          <t xml:space="preserve">
autá (2 KIE+LADA)+počítače
</t>
        </r>
      </text>
    </comment>
    <comment ref="N47" authorId="0">
      <text>
        <r>
          <rPr>
            <b/>
            <sz val="8"/>
            <rFont val="Tahoma"/>
            <family val="2"/>
          </rPr>
          <t>Apfel:</t>
        </r>
        <r>
          <rPr>
            <sz val="8"/>
            <rFont val="Tahoma"/>
            <family val="2"/>
          </rPr>
          <t xml:space="preserve">
výmera pozemkov prenajatých ML sro BB v účtovníctve</t>
        </r>
      </text>
    </comment>
    <comment ref="N48" authorId="0">
      <text>
        <r>
          <rPr>
            <b/>
            <sz val="8"/>
            <rFont val="Tahoma"/>
            <family val="2"/>
          </rPr>
          <t>Apfel:</t>
        </r>
        <r>
          <rPr>
            <sz val="8"/>
            <rFont val="Tahoma"/>
            <family val="2"/>
          </rPr>
          <t xml:space="preserve">
výmera LPF z LHP</t>
        </r>
      </text>
    </comment>
    <comment ref="N49" authorId="0">
      <text>
        <r>
          <rPr>
            <b/>
            <sz val="8"/>
            <rFont val="Tahoma"/>
            <family val="2"/>
          </rPr>
          <t>Apfel:</t>
        </r>
        <r>
          <rPr>
            <sz val="8"/>
            <rFont val="Tahoma"/>
            <family val="2"/>
          </rPr>
          <t xml:space="preserve">
výmera  porastovej plochy z L144</t>
        </r>
      </text>
    </comment>
    <comment ref="O48" authorId="0">
      <text>
        <r>
          <rPr>
            <b/>
            <sz val="8"/>
            <rFont val="Tahoma"/>
            <family val="2"/>
          </rPr>
          <t>Apfel:</t>
        </r>
        <r>
          <rPr>
            <sz val="8"/>
            <rFont val="Tahoma"/>
            <family val="2"/>
          </rPr>
          <t xml:space="preserve">
výmera LPF z LHP</t>
        </r>
      </text>
    </comment>
    <comment ref="O49" authorId="0">
      <text>
        <r>
          <rPr>
            <b/>
            <sz val="8"/>
            <rFont val="Tahoma"/>
            <family val="2"/>
          </rPr>
          <t>Apfel:</t>
        </r>
        <r>
          <rPr>
            <sz val="8"/>
            <rFont val="Tahoma"/>
            <family val="2"/>
          </rPr>
          <t xml:space="preserve">
výmera  porastovej plochy z L144</t>
        </r>
      </text>
    </comment>
    <comment ref="O47" authorId="0">
      <text>
        <r>
          <rPr>
            <b/>
            <sz val="8"/>
            <rFont val="Tahoma"/>
            <family val="2"/>
          </rPr>
          <t>Apfel:</t>
        </r>
        <r>
          <rPr>
            <sz val="8"/>
            <rFont val="Tahoma"/>
            <family val="2"/>
          </rPr>
          <t xml:space="preserve">
výmera LPF z LHP</t>
        </r>
      </text>
    </comment>
    <comment ref="P47" authorId="0">
      <text>
        <r>
          <rPr>
            <b/>
            <sz val="8"/>
            <rFont val="Tahoma"/>
            <family val="2"/>
          </rPr>
          <t>Apfel:</t>
        </r>
        <r>
          <rPr>
            <sz val="8"/>
            <rFont val="Tahoma"/>
            <family val="2"/>
          </rPr>
          <t xml:space="preserve">
výmera LPF z LHP</t>
        </r>
      </text>
    </comment>
    <comment ref="P48" authorId="0">
      <text>
        <r>
          <rPr>
            <b/>
            <sz val="8"/>
            <rFont val="Tahoma"/>
            <family val="2"/>
          </rPr>
          <t>Apfel:</t>
        </r>
        <r>
          <rPr>
            <sz val="8"/>
            <rFont val="Tahoma"/>
            <family val="2"/>
          </rPr>
          <t xml:space="preserve">
výmera LPF z LHP</t>
        </r>
      </text>
    </comment>
    <comment ref="P49" authorId="0">
      <text>
        <r>
          <rPr>
            <b/>
            <sz val="8"/>
            <rFont val="Tahoma"/>
            <family val="2"/>
          </rPr>
          <t>Apfel:</t>
        </r>
        <r>
          <rPr>
            <sz val="8"/>
            <rFont val="Tahoma"/>
            <family val="2"/>
          </rPr>
          <t xml:space="preserve">
výmera  porastovej plochy z L144</t>
        </r>
      </text>
    </comment>
  </commentList>
</comments>
</file>

<file path=xl/sharedStrings.xml><?xml version="1.0" encoding="utf-8"?>
<sst xmlns="http://schemas.openxmlformats.org/spreadsheetml/2006/main" count="94" uniqueCount="41">
  <si>
    <t>Prebierky</t>
  </si>
  <si>
    <t>z toho: ihličnatého</t>
  </si>
  <si>
    <t xml:space="preserve">           listnatého</t>
  </si>
  <si>
    <t>Náhod.ťaž.dreva spolu</t>
  </si>
  <si>
    <t>Výkup dreva spolu</t>
  </si>
  <si>
    <t>Predaj dreva na pni</t>
  </si>
  <si>
    <t>Predaj dreva spolu</t>
  </si>
  <si>
    <t>Predaj dreva v samovýrobe</t>
  </si>
  <si>
    <t>Vývoz dreva vo vlastnom mene</t>
  </si>
  <si>
    <t>Predaj dreva pre tuzemsko</t>
  </si>
  <si>
    <t>Mer.jedn.</t>
  </si>
  <si>
    <t>ha</t>
  </si>
  <si>
    <r>
      <t>m</t>
    </r>
    <r>
      <rPr>
        <vertAlign val="superscript"/>
        <sz val="10"/>
        <rFont val="Arial CE"/>
        <family val="2"/>
      </rPr>
      <t>3</t>
    </r>
  </si>
  <si>
    <t>Ťažba dreva spolu</t>
  </si>
  <si>
    <t>Č.r.</t>
  </si>
  <si>
    <t>Ukazovateľ</t>
  </si>
  <si>
    <t>Obnova lesa spolu</t>
  </si>
  <si>
    <t xml:space="preserve">   z toho : umelá obnova lesa</t>
  </si>
  <si>
    <t>Ochrana lesa ( priame náklady)</t>
  </si>
  <si>
    <t>Prečistky</t>
  </si>
  <si>
    <t>Investície spolu</t>
  </si>
  <si>
    <t xml:space="preserve">   z toho : práce</t>
  </si>
  <si>
    <t>Výmera lesných pozemkov</t>
  </si>
  <si>
    <t>Zamestnanci</t>
  </si>
  <si>
    <t xml:space="preserve">   z toho robotníci</t>
  </si>
  <si>
    <t>km</t>
  </si>
  <si>
    <t>osoby</t>
  </si>
  <si>
    <t xml:space="preserve">             : prirodzené zmladenie</t>
  </si>
  <si>
    <t xml:space="preserve">             : stroje a zariadenia</t>
  </si>
  <si>
    <t xml:space="preserve">Dĺžka lesných ciest  </t>
  </si>
  <si>
    <t xml:space="preserve">   z toho : 1 L</t>
  </si>
  <si>
    <t xml:space="preserve">             : 2 L</t>
  </si>
  <si>
    <t xml:space="preserve">             : trvale približovacie</t>
  </si>
  <si>
    <t xml:space="preserve">   z toho  : lesných porastov</t>
  </si>
  <si>
    <t>Ochrana ml.les.por. vyžínaním</t>
  </si>
  <si>
    <t>Ochrana ml.les.por. proti zveri</t>
  </si>
  <si>
    <t>Výmera pozemkov</t>
  </si>
  <si>
    <t>tis.Sk/€</t>
  </si>
  <si>
    <t xml:space="preserve">             : budovy</t>
  </si>
  <si>
    <t>Vypracovali: Ing. E. Apfel, Ing. J. Bacúr, A. Zúbeková</t>
  </si>
  <si>
    <t>Hospodárske ukazovatele 2019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</si>
</sst>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  <numFmt numFmtId="174" formatCode="#,##0.000"/>
    <numFmt numFmtId="175" formatCode="0.000"/>
  </numFmts>
  <fonts count="50">
    <font>
      <sz val="10"/>
      <name val="Arial CE"/>
      <family val="0"/>
    </font>
    <font>
      <b/>
      <sz val="10"/>
      <name val="Arial CE"/>
      <family val="2"/>
    </font>
    <font>
      <vertAlign val="superscript"/>
      <sz val="10"/>
      <name val="Arial CE"/>
      <family val="2"/>
    </font>
    <font>
      <b/>
      <i/>
      <sz val="10"/>
      <name val="Arial CE"/>
      <family val="2"/>
    </font>
    <font>
      <b/>
      <i/>
      <sz val="12"/>
      <name val="Arial CE"/>
      <family val="2"/>
    </font>
    <font>
      <sz val="8"/>
      <name val="Tahoma"/>
      <family val="0"/>
    </font>
    <font>
      <b/>
      <sz val="8"/>
      <name val="Tahoma"/>
      <family val="0"/>
    </font>
    <font>
      <sz val="12"/>
      <name val="Arial CE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8"/>
      <name val="Arial CE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0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22" borderId="5" applyNumberFormat="0" applyFont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23" borderId="8" applyNumberFormat="0" applyAlignment="0" applyProtection="0"/>
    <xf numFmtId="0" fontId="45" fillId="24" borderId="8" applyNumberFormat="0" applyAlignment="0" applyProtection="0"/>
    <xf numFmtId="0" fontId="46" fillId="24" borderId="9" applyNumberFormat="0" applyAlignment="0" applyProtection="0"/>
    <xf numFmtId="0" fontId="47" fillId="0" borderId="0" applyNumberFormat="0" applyFill="0" applyBorder="0" applyAlignment="0" applyProtection="0"/>
    <xf numFmtId="0" fontId="48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1" fillId="0" borderId="10" xfId="0" applyFont="1" applyBorder="1" applyAlignment="1">
      <alignment horizontal="left"/>
    </xf>
    <xf numFmtId="0" fontId="0" fillId="0" borderId="10" xfId="0" applyBorder="1" applyAlignment="1">
      <alignment horizontal="right"/>
    </xf>
    <xf numFmtId="0" fontId="4" fillId="0" borderId="0" xfId="0" applyFont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Border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0" xfId="0" applyFont="1" applyBorder="1" applyAlignment="1">
      <alignment horizontal="right"/>
    </xf>
    <xf numFmtId="0" fontId="1" fillId="0" borderId="0" xfId="0" applyFont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/>
    </xf>
    <xf numFmtId="2" fontId="0" fillId="0" borderId="0" xfId="0" applyNumberFormat="1" applyAlignment="1">
      <alignment/>
    </xf>
    <xf numFmtId="1" fontId="0" fillId="0" borderId="10" xfId="0" applyNumberFormat="1" applyBorder="1" applyAlignment="1">
      <alignment horizontal="right"/>
    </xf>
    <xf numFmtId="1" fontId="0" fillId="0" borderId="10" xfId="0" applyNumberFormat="1" applyFont="1" applyBorder="1" applyAlignment="1">
      <alignment horizontal="right"/>
    </xf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1" fontId="0" fillId="0" borderId="10" xfId="0" applyNumberFormat="1" applyBorder="1" applyAlignment="1">
      <alignment horizontal="center"/>
    </xf>
    <xf numFmtId="1" fontId="0" fillId="0" borderId="10" xfId="0" applyNumberFormat="1" applyBorder="1" applyAlignment="1">
      <alignment/>
    </xf>
    <xf numFmtId="0" fontId="7" fillId="0" borderId="0" xfId="0" applyFont="1" applyAlignment="1">
      <alignment/>
    </xf>
    <xf numFmtId="0" fontId="0" fillId="0" borderId="11" xfId="0" applyBorder="1" applyAlignment="1">
      <alignment horizontal="center"/>
    </xf>
    <xf numFmtId="1" fontId="0" fillId="0" borderId="11" xfId="0" applyNumberFormat="1" applyBorder="1" applyAlignment="1">
      <alignment horizontal="right"/>
    </xf>
    <xf numFmtId="1" fontId="0" fillId="0" borderId="11" xfId="0" applyNumberFormat="1" applyFont="1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1" xfId="0" applyBorder="1" applyAlignment="1">
      <alignment/>
    </xf>
    <xf numFmtId="2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3" fillId="0" borderId="0" xfId="0" applyFont="1" applyAlignment="1">
      <alignment/>
    </xf>
    <xf numFmtId="2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ov" xfId="44"/>
    <cellStyle name="Neutrálna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Obnova lesa</a:t>
            </a:r>
          </a:p>
        </c:rich>
      </c:tx>
      <c:layout>
        <c:manualLayout>
          <c:xMode val="factor"/>
          <c:yMode val="factor"/>
          <c:x val="-0.00125"/>
          <c:y val="-0.01325"/>
        </c:manualLayout>
      </c:layout>
      <c:spPr>
        <a:noFill/>
        <a:ln>
          <a:noFill/>
        </a:ln>
      </c:spPr>
    </c:title>
    <c:view3D>
      <c:rotX val="15"/>
      <c:hPercent val="90"/>
      <c:rotY val="20"/>
      <c:depthPercent val="100"/>
      <c:rAngAx val="1"/>
    </c:view3D>
    <c:plotArea>
      <c:layout>
        <c:manualLayout>
          <c:xMode val="edge"/>
          <c:yMode val="edge"/>
          <c:x val="0.0385"/>
          <c:y val="0.01825"/>
          <c:w val="0.68975"/>
          <c:h val="0.961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'Hosp.  ukazovatele 2019'!$B$7:$C$7</c:f>
              <c:strCache>
                <c:ptCount val="1"/>
                <c:pt idx="0">
                  <c:v>Obnova lesa spolu ha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'Hosp.  ukazovatele 2019'!$D$6:$P$6</c:f>
              <c:numCache>
                <c:ptCount val="13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</c:numCache>
            </c:numRef>
          </c:cat>
          <c:val>
            <c:numRef>
              <c:f>'Hosp.  ukazovatele 2019'!$D$7:$P$7</c:f>
              <c:numCache>
                <c:ptCount val="13"/>
                <c:pt idx="0">
                  <c:v>30</c:v>
                </c:pt>
                <c:pt idx="1">
                  <c:v>35.57</c:v>
                </c:pt>
                <c:pt idx="2">
                  <c:v>29.740000000000002</c:v>
                </c:pt>
                <c:pt idx="3">
                  <c:v>22</c:v>
                </c:pt>
                <c:pt idx="4">
                  <c:v>16</c:v>
                </c:pt>
                <c:pt idx="5">
                  <c:v>53.019999999999996</c:v>
                </c:pt>
                <c:pt idx="6">
                  <c:v>42.459999999999994</c:v>
                </c:pt>
                <c:pt idx="7">
                  <c:v>32</c:v>
                </c:pt>
                <c:pt idx="8">
                  <c:v>28</c:v>
                </c:pt>
                <c:pt idx="9">
                  <c:v>38</c:v>
                </c:pt>
                <c:pt idx="10">
                  <c:v>25.32</c:v>
                </c:pt>
                <c:pt idx="11">
                  <c:v>37.269999999999996</c:v>
                </c:pt>
                <c:pt idx="12">
                  <c:v>27.41</c:v>
                </c:pt>
              </c:numCache>
            </c:numRef>
          </c:val>
          <c:shape val="box"/>
        </c:ser>
        <c:ser>
          <c:idx val="3"/>
          <c:order val="1"/>
          <c:tx>
            <c:strRef>
              <c:f>'Hosp.  ukazovatele 2019'!$B$8:$C$8</c:f>
              <c:strCache>
                <c:ptCount val="1"/>
                <c:pt idx="0">
                  <c:v>   z toho : umelá obnova lesa ha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'Hosp.  ukazovatele 2019'!$D$6:$P$6</c:f>
              <c:numCache>
                <c:ptCount val="13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</c:numCache>
            </c:numRef>
          </c:cat>
          <c:val>
            <c:numRef>
              <c:f>'Hosp.  ukazovatele 2019'!$D$8:$P$8</c:f>
              <c:numCache>
                <c:ptCount val="13"/>
                <c:pt idx="0">
                  <c:v>15</c:v>
                </c:pt>
                <c:pt idx="1">
                  <c:v>13.44</c:v>
                </c:pt>
                <c:pt idx="2">
                  <c:v>4.74</c:v>
                </c:pt>
                <c:pt idx="3">
                  <c:v>6.56</c:v>
                </c:pt>
                <c:pt idx="4">
                  <c:v>6.56</c:v>
                </c:pt>
                <c:pt idx="5">
                  <c:v>17.9</c:v>
                </c:pt>
                <c:pt idx="6">
                  <c:v>4.8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6.94</c:v>
                </c:pt>
                <c:pt idx="11">
                  <c:v>5.08</c:v>
                </c:pt>
                <c:pt idx="12">
                  <c:v>6.89</c:v>
                </c:pt>
              </c:numCache>
            </c:numRef>
          </c:val>
          <c:shape val="box"/>
        </c:ser>
        <c:ser>
          <c:idx val="0"/>
          <c:order val="2"/>
          <c:tx>
            <c:strRef>
              <c:f>'Hosp.  ukazovatele 2019'!$B$9:$C$9</c:f>
              <c:strCache>
                <c:ptCount val="1"/>
                <c:pt idx="0">
                  <c:v>             : prirodzené zmladenie ha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'Hosp.  ukazovatele 2019'!$D$6:$P$6</c:f>
              <c:numCache>
                <c:ptCount val="13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</c:numCache>
            </c:numRef>
          </c:cat>
          <c:val>
            <c:numRef>
              <c:f>'Hosp.  ukazovatele 2019'!$D$9:$P$9</c:f>
              <c:numCache>
                <c:ptCount val="13"/>
                <c:pt idx="0">
                  <c:v>15</c:v>
                </c:pt>
                <c:pt idx="1">
                  <c:v>22.13</c:v>
                </c:pt>
                <c:pt idx="2">
                  <c:v>25</c:v>
                </c:pt>
                <c:pt idx="3">
                  <c:v>14.63</c:v>
                </c:pt>
                <c:pt idx="4">
                  <c:v>9</c:v>
                </c:pt>
                <c:pt idx="5">
                  <c:v>35.12</c:v>
                </c:pt>
                <c:pt idx="6">
                  <c:v>37.66</c:v>
                </c:pt>
                <c:pt idx="7">
                  <c:v>25</c:v>
                </c:pt>
                <c:pt idx="8">
                  <c:v>20</c:v>
                </c:pt>
                <c:pt idx="9">
                  <c:v>29</c:v>
                </c:pt>
                <c:pt idx="10">
                  <c:v>18.38</c:v>
                </c:pt>
                <c:pt idx="11">
                  <c:v>32.19</c:v>
                </c:pt>
                <c:pt idx="12">
                  <c:v>20.52</c:v>
                </c:pt>
              </c:numCache>
            </c:numRef>
          </c:val>
          <c:shape val="box"/>
        </c:ser>
        <c:shape val="box"/>
        <c:axId val="55474821"/>
        <c:axId val="29511342"/>
      </c:bar3DChart>
      <c:catAx>
        <c:axId val="554748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511342"/>
        <c:crosses val="autoZero"/>
        <c:auto val="1"/>
        <c:lblOffset val="100"/>
        <c:tickLblSkip val="1"/>
        <c:noMultiLvlLbl val="0"/>
      </c:catAx>
      <c:valAx>
        <c:axId val="2951134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</a:t>
                </a:r>
              </a:p>
            </c:rich>
          </c:tx>
          <c:layout>
            <c:manualLayout>
              <c:xMode val="factor"/>
              <c:yMode val="factor"/>
              <c:x val="-0.02075"/>
              <c:y val="0.00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47482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6"/>
          <c:y val="0.4295"/>
          <c:w val="0.249"/>
          <c:h val="0.135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Prečistky a prebierky</a:t>
            </a:r>
          </a:p>
        </c:rich>
      </c:tx>
      <c:layout>
        <c:manualLayout>
          <c:xMode val="factor"/>
          <c:yMode val="factor"/>
          <c:x val="0.18575"/>
          <c:y val="0.018"/>
        </c:manualLayout>
      </c:layout>
      <c:spPr>
        <a:noFill/>
        <a:ln w="3175">
          <a:noFill/>
        </a:ln>
      </c:spPr>
    </c:title>
    <c:view3D>
      <c:rotX val="15"/>
      <c:hPercent val="65"/>
      <c:rotY val="20"/>
      <c:depthPercent val="100"/>
      <c:rAngAx val="1"/>
    </c:view3D>
    <c:plotArea>
      <c:layout>
        <c:manualLayout>
          <c:xMode val="edge"/>
          <c:yMode val="edge"/>
          <c:x val="0.05975"/>
          <c:y val="0.0345"/>
          <c:w val="0.73075"/>
          <c:h val="0.92675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'Hosp.  ukazovatele 2019'!$B$13:$C$13</c:f>
              <c:strCache>
                <c:ptCount val="1"/>
                <c:pt idx="0">
                  <c:v>Prečistky ha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'Hosp.  ukazovatele 2019'!$D$6:$P$6</c:f>
              <c:numCache>
                <c:ptCount val="13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</c:numCache>
            </c:numRef>
          </c:cat>
          <c:val>
            <c:numRef>
              <c:f>'Hosp.  ukazovatele 2019'!$D$13:$P$13</c:f>
              <c:numCache>
                <c:ptCount val="13"/>
                <c:pt idx="0">
                  <c:v>136</c:v>
                </c:pt>
                <c:pt idx="1">
                  <c:v>106</c:v>
                </c:pt>
                <c:pt idx="2">
                  <c:v>19.470000000000002</c:v>
                </c:pt>
                <c:pt idx="3">
                  <c:v>91.87</c:v>
                </c:pt>
                <c:pt idx="4">
                  <c:v>165.36</c:v>
                </c:pt>
                <c:pt idx="5">
                  <c:v>140</c:v>
                </c:pt>
                <c:pt idx="6">
                  <c:v>120.32</c:v>
                </c:pt>
                <c:pt idx="7">
                  <c:v>134</c:v>
                </c:pt>
                <c:pt idx="8">
                  <c:v>118</c:v>
                </c:pt>
                <c:pt idx="9">
                  <c:v>118</c:v>
                </c:pt>
                <c:pt idx="10">
                  <c:v>58.95</c:v>
                </c:pt>
                <c:pt idx="11">
                  <c:v>102.64</c:v>
                </c:pt>
                <c:pt idx="12">
                  <c:v>42.24</c:v>
                </c:pt>
              </c:numCache>
            </c:numRef>
          </c:val>
          <c:shape val="box"/>
        </c:ser>
        <c:ser>
          <c:idx val="2"/>
          <c:order val="1"/>
          <c:tx>
            <c:strRef>
              <c:f>'Hosp.  ukazovatele 2019'!$B$14:$C$14</c:f>
              <c:strCache>
                <c:ptCount val="1"/>
                <c:pt idx="0">
                  <c:v>Prebierky ha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'Hosp.  ukazovatele 2019'!$D$6:$P$6</c:f>
              <c:numCache>
                <c:ptCount val="13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</c:numCache>
            </c:numRef>
          </c:cat>
          <c:val>
            <c:numRef>
              <c:f>'Hosp.  ukazovatele 2019'!$D$14:$P$14</c:f>
              <c:numCache>
                <c:ptCount val="13"/>
                <c:pt idx="0">
                  <c:v>197</c:v>
                </c:pt>
                <c:pt idx="1">
                  <c:v>151</c:v>
                </c:pt>
                <c:pt idx="2">
                  <c:v>146.24</c:v>
                </c:pt>
                <c:pt idx="3">
                  <c:v>158.92</c:v>
                </c:pt>
                <c:pt idx="4">
                  <c:v>146.1</c:v>
                </c:pt>
                <c:pt idx="5">
                  <c:v>181.28</c:v>
                </c:pt>
                <c:pt idx="6">
                  <c:v>160.24</c:v>
                </c:pt>
                <c:pt idx="7">
                  <c:v>95</c:v>
                </c:pt>
                <c:pt idx="8">
                  <c:v>187</c:v>
                </c:pt>
                <c:pt idx="9">
                  <c:v>154</c:v>
                </c:pt>
                <c:pt idx="10">
                  <c:v>90.92</c:v>
                </c:pt>
                <c:pt idx="11">
                  <c:v>78.85</c:v>
                </c:pt>
                <c:pt idx="12">
                  <c:v>133.96</c:v>
                </c:pt>
              </c:numCache>
            </c:numRef>
          </c:val>
          <c:shape val="box"/>
        </c:ser>
        <c:shape val="box"/>
        <c:axId val="64275487"/>
        <c:axId val="41608472"/>
      </c:bar3DChart>
      <c:catAx>
        <c:axId val="642754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1608472"/>
        <c:crosses val="autoZero"/>
        <c:auto val="1"/>
        <c:lblOffset val="100"/>
        <c:tickLblSkip val="1"/>
        <c:noMultiLvlLbl val="0"/>
      </c:catAx>
      <c:valAx>
        <c:axId val="4160847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</a:t>
                </a:r>
              </a:p>
            </c:rich>
          </c:tx>
          <c:layout>
            <c:manualLayout>
              <c:xMode val="factor"/>
              <c:yMode val="factor"/>
              <c:x val="-0.04225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27548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8"/>
          <c:y val="0.4085"/>
          <c:w val="0.17425"/>
          <c:h val="0.168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Ochrana lesa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 w="3175">
          <a:noFill/>
        </a:ln>
      </c:spPr>
    </c:title>
    <c:view3D>
      <c:rotX val="15"/>
      <c:hPercent val="73"/>
      <c:rotY val="20"/>
      <c:depthPercent val="100"/>
      <c:rAngAx val="1"/>
    </c:view3D>
    <c:plotArea>
      <c:layout>
        <c:manualLayout>
          <c:xMode val="edge"/>
          <c:yMode val="edge"/>
          <c:x val="0.0385"/>
          <c:y val="0.02225"/>
          <c:w val="0.68875"/>
          <c:h val="0.95275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'Hosp.  ukazovatele 2019'!$B$10:$C$10</c:f>
              <c:strCache>
                <c:ptCount val="1"/>
                <c:pt idx="0">
                  <c:v>Ochrana ml.les.por. vyžínaním ha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'Hosp.  ukazovatele 2019'!$D$6:$P$6</c:f>
              <c:numCache>
                <c:ptCount val="13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</c:numCache>
            </c:numRef>
          </c:cat>
          <c:val>
            <c:numRef>
              <c:f>'Hosp.  ukazovatele 2019'!$D$10:$P$10</c:f>
              <c:numCache>
                <c:ptCount val="13"/>
                <c:pt idx="0">
                  <c:v>44</c:v>
                </c:pt>
                <c:pt idx="1">
                  <c:v>58</c:v>
                </c:pt>
                <c:pt idx="2">
                  <c:v>14.78</c:v>
                </c:pt>
                <c:pt idx="3">
                  <c:v>36.69</c:v>
                </c:pt>
                <c:pt idx="4">
                  <c:v>22.52</c:v>
                </c:pt>
                <c:pt idx="5">
                  <c:v>17.31</c:v>
                </c:pt>
                <c:pt idx="6">
                  <c:v>30.14</c:v>
                </c:pt>
                <c:pt idx="7">
                  <c:v>21</c:v>
                </c:pt>
                <c:pt idx="8">
                  <c:v>21</c:v>
                </c:pt>
                <c:pt idx="9">
                  <c:v>18</c:v>
                </c:pt>
                <c:pt idx="10">
                  <c:v>19.51</c:v>
                </c:pt>
                <c:pt idx="11">
                  <c:v>28.77</c:v>
                </c:pt>
                <c:pt idx="12">
                  <c:v>19.33</c:v>
                </c:pt>
              </c:numCache>
            </c:numRef>
          </c:val>
          <c:shape val="box"/>
        </c:ser>
        <c:ser>
          <c:idx val="2"/>
          <c:order val="1"/>
          <c:tx>
            <c:strRef>
              <c:f>'Hosp.  ukazovatele 2019'!$B$11:$C$11</c:f>
              <c:strCache>
                <c:ptCount val="1"/>
                <c:pt idx="0">
                  <c:v>Ochrana ml.les.por. proti zveri ha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'Hosp.  ukazovatele 2019'!$D$6:$P$6</c:f>
              <c:numCache>
                <c:ptCount val="13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</c:numCache>
            </c:numRef>
          </c:cat>
          <c:val>
            <c:numRef>
              <c:f>'Hosp.  ukazovatele 2019'!$D$11:$P$11</c:f>
              <c:numCache>
                <c:ptCount val="13"/>
                <c:pt idx="0">
                  <c:v>48</c:v>
                </c:pt>
                <c:pt idx="1">
                  <c:v>52</c:v>
                </c:pt>
                <c:pt idx="2">
                  <c:v>52</c:v>
                </c:pt>
                <c:pt idx="3">
                  <c:v>37.48</c:v>
                </c:pt>
                <c:pt idx="4">
                  <c:v>38.57</c:v>
                </c:pt>
                <c:pt idx="5">
                  <c:v>50.12</c:v>
                </c:pt>
                <c:pt idx="6">
                  <c:v>46.45</c:v>
                </c:pt>
                <c:pt idx="7">
                  <c:v>42</c:v>
                </c:pt>
                <c:pt idx="8">
                  <c:v>46</c:v>
                </c:pt>
                <c:pt idx="9">
                  <c:v>42</c:v>
                </c:pt>
                <c:pt idx="10">
                  <c:v>39.01</c:v>
                </c:pt>
                <c:pt idx="11">
                  <c:v>40.55</c:v>
                </c:pt>
                <c:pt idx="12">
                  <c:v>32.49</c:v>
                </c:pt>
              </c:numCache>
            </c:numRef>
          </c:val>
          <c:shape val="box"/>
        </c:ser>
        <c:shape val="box"/>
        <c:axId val="38931929"/>
        <c:axId val="14843042"/>
      </c:bar3DChart>
      <c:catAx>
        <c:axId val="389319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843042"/>
        <c:crosses val="autoZero"/>
        <c:auto val="1"/>
        <c:lblOffset val="100"/>
        <c:tickLblSkip val="1"/>
        <c:noMultiLvlLbl val="0"/>
      </c:catAx>
      <c:valAx>
        <c:axId val="1484304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</a:t>
                </a:r>
              </a:p>
            </c:rich>
          </c:tx>
          <c:layout>
            <c:manualLayout>
              <c:xMode val="factor"/>
              <c:yMode val="factor"/>
              <c:x val="-0.02075"/>
              <c:y val="0.00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93192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75"/>
          <c:y val="0.44225"/>
          <c:w val="0.24875"/>
          <c:h val="0.108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Ťažba dreva</a:t>
            </a:r>
          </a:p>
        </c:rich>
      </c:tx>
      <c:layout>
        <c:manualLayout>
          <c:xMode val="factor"/>
          <c:yMode val="factor"/>
          <c:x val="0.256"/>
          <c:y val="0.0035"/>
        </c:manualLayout>
      </c:layout>
      <c:spPr>
        <a:noFill/>
        <a:ln w="3175">
          <a:noFill/>
        </a:ln>
      </c:spPr>
    </c:title>
    <c:view3D>
      <c:rotX val="15"/>
      <c:hPercent val="68"/>
      <c:rotY val="20"/>
      <c:depthPercent val="100"/>
      <c:rAngAx val="1"/>
    </c:view3D>
    <c:plotArea>
      <c:layout>
        <c:manualLayout>
          <c:xMode val="edge"/>
          <c:yMode val="edge"/>
          <c:x val="0.04825"/>
          <c:y val="0.0155"/>
          <c:w val="0.70625"/>
          <c:h val="0.99725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'Hosp.  ukazovatele 2019'!$B$15:$C$15</c:f>
              <c:strCache>
                <c:ptCount val="1"/>
                <c:pt idx="0">
                  <c:v>Ťažba dreva spolu m3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'Hosp.  ukazovatele 2019'!$D$6:$P$6</c:f>
              <c:numCache>
                <c:ptCount val="13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</c:numCache>
            </c:numRef>
          </c:cat>
          <c:val>
            <c:numRef>
              <c:f>'Hosp.  ukazovatele 2019'!$D$15:$P$15</c:f>
              <c:numCache>
                <c:ptCount val="13"/>
                <c:pt idx="0">
                  <c:v>26662</c:v>
                </c:pt>
                <c:pt idx="1">
                  <c:v>23078</c:v>
                </c:pt>
                <c:pt idx="2">
                  <c:v>28361</c:v>
                </c:pt>
                <c:pt idx="3">
                  <c:v>28085</c:v>
                </c:pt>
                <c:pt idx="4">
                  <c:v>39077</c:v>
                </c:pt>
                <c:pt idx="5">
                  <c:v>22887</c:v>
                </c:pt>
                <c:pt idx="6">
                  <c:v>25978</c:v>
                </c:pt>
                <c:pt idx="7">
                  <c:v>39723</c:v>
                </c:pt>
                <c:pt idx="8">
                  <c:v>23559</c:v>
                </c:pt>
                <c:pt idx="9">
                  <c:v>23801</c:v>
                </c:pt>
                <c:pt idx="10">
                  <c:v>24068</c:v>
                </c:pt>
                <c:pt idx="11">
                  <c:v>23514</c:v>
                </c:pt>
                <c:pt idx="12">
                  <c:v>26374</c:v>
                </c:pt>
              </c:numCache>
            </c:numRef>
          </c:val>
          <c:shape val="box"/>
        </c:ser>
        <c:ser>
          <c:idx val="2"/>
          <c:order val="1"/>
          <c:tx>
            <c:strRef>
              <c:f>'Hosp.  ukazovatele 2019'!$B$16:$C$16</c:f>
              <c:strCache>
                <c:ptCount val="1"/>
                <c:pt idx="0">
                  <c:v>z toho: ihličnatého m3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'Hosp.  ukazovatele 2019'!$D$6:$P$6</c:f>
              <c:numCache>
                <c:ptCount val="13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</c:numCache>
            </c:numRef>
          </c:cat>
          <c:val>
            <c:numRef>
              <c:f>'Hosp.  ukazovatele 2019'!$D$16:$P$16</c:f>
              <c:numCache>
                <c:ptCount val="13"/>
                <c:pt idx="0">
                  <c:v>10245</c:v>
                </c:pt>
                <c:pt idx="1">
                  <c:v>9577</c:v>
                </c:pt>
                <c:pt idx="2">
                  <c:v>11427</c:v>
                </c:pt>
                <c:pt idx="3">
                  <c:v>9216</c:v>
                </c:pt>
                <c:pt idx="4">
                  <c:v>17123</c:v>
                </c:pt>
                <c:pt idx="5">
                  <c:v>8342</c:v>
                </c:pt>
                <c:pt idx="6">
                  <c:v>9260</c:v>
                </c:pt>
                <c:pt idx="7">
                  <c:v>11781</c:v>
                </c:pt>
                <c:pt idx="8">
                  <c:v>8673</c:v>
                </c:pt>
                <c:pt idx="9">
                  <c:v>9255</c:v>
                </c:pt>
                <c:pt idx="10">
                  <c:v>10777</c:v>
                </c:pt>
                <c:pt idx="11">
                  <c:v>12707</c:v>
                </c:pt>
                <c:pt idx="12">
                  <c:v>10294</c:v>
                </c:pt>
              </c:numCache>
            </c:numRef>
          </c:val>
          <c:shape val="box"/>
        </c:ser>
        <c:ser>
          <c:idx val="3"/>
          <c:order val="2"/>
          <c:tx>
            <c:strRef>
              <c:f>'Hosp.  ukazovatele 2019'!$B$17:$C$17</c:f>
              <c:strCache>
                <c:ptCount val="1"/>
                <c:pt idx="0">
                  <c:v>           listnatého m3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'Hosp.  ukazovatele 2019'!$D$6:$P$6</c:f>
              <c:numCache>
                <c:ptCount val="13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</c:numCache>
            </c:numRef>
          </c:cat>
          <c:val>
            <c:numRef>
              <c:f>'Hosp.  ukazovatele 2019'!$D$17:$P$17</c:f>
              <c:numCache>
                <c:ptCount val="13"/>
                <c:pt idx="0">
                  <c:v>16417</c:v>
                </c:pt>
                <c:pt idx="1">
                  <c:v>13501</c:v>
                </c:pt>
                <c:pt idx="2">
                  <c:v>16934</c:v>
                </c:pt>
                <c:pt idx="3">
                  <c:v>18869</c:v>
                </c:pt>
                <c:pt idx="4">
                  <c:v>21954</c:v>
                </c:pt>
                <c:pt idx="5">
                  <c:v>14545</c:v>
                </c:pt>
                <c:pt idx="6">
                  <c:v>16718</c:v>
                </c:pt>
                <c:pt idx="7">
                  <c:v>27941</c:v>
                </c:pt>
                <c:pt idx="8">
                  <c:v>14886</c:v>
                </c:pt>
                <c:pt idx="9">
                  <c:v>14546</c:v>
                </c:pt>
                <c:pt idx="10">
                  <c:v>13291</c:v>
                </c:pt>
                <c:pt idx="11">
                  <c:v>10806</c:v>
                </c:pt>
                <c:pt idx="12">
                  <c:v>16080</c:v>
                </c:pt>
              </c:numCache>
            </c:numRef>
          </c:val>
          <c:shape val="box"/>
        </c:ser>
        <c:ser>
          <c:idx val="4"/>
          <c:order val="3"/>
          <c:tx>
            <c:strRef>
              <c:f>'Hosp.  ukazovatele 2019'!$B$18:$C$18</c:f>
              <c:strCache>
                <c:ptCount val="1"/>
                <c:pt idx="0">
                  <c:v>Náhod.ťaž.dreva spolu m3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'Hosp.  ukazovatele 2019'!$D$6:$P$6</c:f>
              <c:numCache>
                <c:ptCount val="13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</c:numCache>
            </c:numRef>
          </c:cat>
          <c:val>
            <c:numRef>
              <c:f>'Hosp.  ukazovatele 2019'!$D$18:$P$18</c:f>
              <c:numCache>
                <c:ptCount val="13"/>
                <c:pt idx="0">
                  <c:v>7142</c:v>
                </c:pt>
                <c:pt idx="1">
                  <c:v>3538</c:v>
                </c:pt>
                <c:pt idx="2">
                  <c:v>1904</c:v>
                </c:pt>
                <c:pt idx="3">
                  <c:v>4257</c:v>
                </c:pt>
                <c:pt idx="4">
                  <c:v>22629</c:v>
                </c:pt>
                <c:pt idx="5">
                  <c:v>5483</c:v>
                </c:pt>
                <c:pt idx="6">
                  <c:v>2444</c:v>
                </c:pt>
                <c:pt idx="7">
                  <c:v>25809</c:v>
                </c:pt>
                <c:pt idx="8">
                  <c:v>10416</c:v>
                </c:pt>
                <c:pt idx="9">
                  <c:v>6043</c:v>
                </c:pt>
                <c:pt idx="10">
                  <c:v>3250</c:v>
                </c:pt>
                <c:pt idx="11">
                  <c:v>5076</c:v>
                </c:pt>
                <c:pt idx="12">
                  <c:v>3375</c:v>
                </c:pt>
              </c:numCache>
            </c:numRef>
          </c:val>
          <c:shape val="box"/>
        </c:ser>
        <c:ser>
          <c:idx val="5"/>
          <c:order val="4"/>
          <c:tx>
            <c:strRef>
              <c:f>'Hosp.  ukazovatele 2019'!$B$19:$C$19</c:f>
              <c:strCache>
                <c:ptCount val="1"/>
                <c:pt idx="0">
                  <c:v>z toho: ihličnatého m3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'Hosp.  ukazovatele 2019'!$D$6:$P$6</c:f>
              <c:numCache>
                <c:ptCount val="13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</c:numCache>
            </c:numRef>
          </c:cat>
          <c:val>
            <c:numRef>
              <c:f>'Hosp.  ukazovatele 2019'!$D$19:$P$19</c:f>
              <c:numCache>
                <c:ptCount val="13"/>
                <c:pt idx="0">
                  <c:v>3100</c:v>
                </c:pt>
                <c:pt idx="1">
                  <c:v>2118</c:v>
                </c:pt>
                <c:pt idx="2">
                  <c:v>1426</c:v>
                </c:pt>
                <c:pt idx="3">
                  <c:v>2039</c:v>
                </c:pt>
                <c:pt idx="4">
                  <c:v>12002</c:v>
                </c:pt>
                <c:pt idx="5">
                  <c:v>2321</c:v>
                </c:pt>
                <c:pt idx="6">
                  <c:v>2183</c:v>
                </c:pt>
                <c:pt idx="7">
                  <c:v>6198</c:v>
                </c:pt>
                <c:pt idx="8">
                  <c:v>3908</c:v>
                </c:pt>
                <c:pt idx="9">
                  <c:v>3406</c:v>
                </c:pt>
                <c:pt idx="10">
                  <c:v>2304</c:v>
                </c:pt>
                <c:pt idx="11">
                  <c:v>3642</c:v>
                </c:pt>
                <c:pt idx="12">
                  <c:v>2187</c:v>
                </c:pt>
              </c:numCache>
            </c:numRef>
          </c:val>
          <c:shape val="box"/>
        </c:ser>
        <c:ser>
          <c:idx val="6"/>
          <c:order val="5"/>
          <c:tx>
            <c:strRef>
              <c:f>'Hosp.  ukazovatele 2019'!$B$20:$C$20</c:f>
              <c:strCache>
                <c:ptCount val="1"/>
                <c:pt idx="0">
                  <c:v>           listnatého m3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'Hosp.  ukazovatele 2019'!$D$6:$P$6</c:f>
              <c:numCache>
                <c:ptCount val="13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</c:numCache>
            </c:numRef>
          </c:cat>
          <c:val>
            <c:numRef>
              <c:f>'Hosp.  ukazovatele 2019'!$D$20:$P$20</c:f>
              <c:numCache>
                <c:ptCount val="13"/>
                <c:pt idx="0">
                  <c:v>4042</c:v>
                </c:pt>
                <c:pt idx="1">
                  <c:v>1420</c:v>
                </c:pt>
                <c:pt idx="2">
                  <c:v>478</c:v>
                </c:pt>
                <c:pt idx="3">
                  <c:v>2218</c:v>
                </c:pt>
                <c:pt idx="4">
                  <c:v>10627</c:v>
                </c:pt>
                <c:pt idx="5">
                  <c:v>3162</c:v>
                </c:pt>
                <c:pt idx="6">
                  <c:v>261</c:v>
                </c:pt>
                <c:pt idx="7">
                  <c:v>19611</c:v>
                </c:pt>
                <c:pt idx="8">
                  <c:v>6508</c:v>
                </c:pt>
                <c:pt idx="9">
                  <c:v>2637</c:v>
                </c:pt>
                <c:pt idx="10">
                  <c:v>946</c:v>
                </c:pt>
                <c:pt idx="11">
                  <c:v>1434</c:v>
                </c:pt>
                <c:pt idx="12">
                  <c:v>1188</c:v>
                </c:pt>
              </c:numCache>
            </c:numRef>
          </c:val>
          <c:shape val="box"/>
        </c:ser>
        <c:shape val="box"/>
        <c:axId val="66478515"/>
        <c:axId val="61435724"/>
      </c:bar3DChart>
      <c:catAx>
        <c:axId val="664785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1435724"/>
        <c:crosses val="autoZero"/>
        <c:auto val="1"/>
        <c:lblOffset val="100"/>
        <c:tickLblSkip val="1"/>
        <c:noMultiLvlLbl val="0"/>
      </c:catAx>
      <c:valAx>
        <c:axId val="6143572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m3</a:t>
                </a:r>
              </a:p>
            </c:rich>
          </c:tx>
          <c:layout>
            <c:manualLayout>
              <c:xMode val="factor"/>
              <c:yMode val="factor"/>
              <c:x val="-0.038"/>
              <c:y val="-0.01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47851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85"/>
          <c:y val="0.2365"/>
          <c:w val="0.216"/>
          <c:h val="0.656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</xdr:row>
      <xdr:rowOff>66675</xdr:rowOff>
    </xdr:from>
    <xdr:to>
      <xdr:col>13</xdr:col>
      <xdr:colOff>114300</xdr:colOff>
      <xdr:row>32</xdr:row>
      <xdr:rowOff>85725</xdr:rowOff>
    </xdr:to>
    <xdr:graphicFrame>
      <xdr:nvGraphicFramePr>
        <xdr:cNvPr id="1" name="Graf 1"/>
        <xdr:cNvGraphicFramePr/>
      </xdr:nvGraphicFramePr>
      <xdr:xfrm>
        <a:off x="238125" y="228600"/>
        <a:ext cx="8791575" cy="5038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200025</xdr:colOff>
      <xdr:row>16</xdr:row>
      <xdr:rowOff>152400</xdr:rowOff>
    </xdr:to>
    <xdr:graphicFrame>
      <xdr:nvGraphicFramePr>
        <xdr:cNvPr id="1" name="Graf 3"/>
        <xdr:cNvGraphicFramePr/>
      </xdr:nvGraphicFramePr>
      <xdr:xfrm>
        <a:off x="0" y="0"/>
        <a:ext cx="56864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609600</xdr:colOff>
      <xdr:row>25</xdr:row>
      <xdr:rowOff>152400</xdr:rowOff>
    </xdr:to>
    <xdr:graphicFrame>
      <xdr:nvGraphicFramePr>
        <xdr:cNvPr id="1" name="Graf 2"/>
        <xdr:cNvGraphicFramePr/>
      </xdr:nvGraphicFramePr>
      <xdr:xfrm>
        <a:off x="0" y="0"/>
        <a:ext cx="8839200" cy="420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514350</xdr:colOff>
      <xdr:row>16</xdr:row>
      <xdr:rowOff>152400</xdr:rowOff>
    </xdr:to>
    <xdr:graphicFrame>
      <xdr:nvGraphicFramePr>
        <xdr:cNvPr id="1" name="Graf 4"/>
        <xdr:cNvGraphicFramePr/>
      </xdr:nvGraphicFramePr>
      <xdr:xfrm>
        <a:off x="0" y="0"/>
        <a:ext cx="60007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0"/>
  <sheetViews>
    <sheetView tabSelected="1" zoomScale="85" zoomScaleNormal="85" zoomScalePageLayoutView="0" workbookViewId="0" topLeftCell="A1">
      <pane ySplit="6" topLeftCell="A7" activePane="bottomLeft" state="frozen"/>
      <selection pane="topLeft" activeCell="A1" sqref="A1"/>
      <selection pane="bottomLeft" activeCell="P47" sqref="P47:P49"/>
    </sheetView>
  </sheetViews>
  <sheetFormatPr defaultColWidth="9.00390625" defaultRowHeight="12.75"/>
  <cols>
    <col min="1" max="1" width="3.875" style="0" customWidth="1"/>
    <col min="2" max="2" width="29.00390625" style="0" customWidth="1"/>
    <col min="3" max="3" width="9.125" style="1" customWidth="1"/>
    <col min="4" max="7" width="8.75390625" style="0" customWidth="1"/>
    <col min="8" max="8" width="8.75390625" style="21" customWidth="1"/>
    <col min="9" max="9" width="8.75390625" style="0" customWidth="1"/>
  </cols>
  <sheetData>
    <row r="1" ht="12.75">
      <c r="A1" s="14"/>
    </row>
    <row r="2" ht="12.75"/>
    <row r="3" spans="1:2" ht="15.75">
      <c r="A3" s="8" t="s">
        <v>40</v>
      </c>
      <c r="B3" s="32"/>
    </row>
    <row r="4" ht="12.75"/>
    <row r="5" spans="12:13" ht="12.75">
      <c r="L5" s="31"/>
      <c r="M5" s="31"/>
    </row>
    <row r="6" spans="1:16" s="1" customFormat="1" ht="12.75">
      <c r="A6" s="2" t="s">
        <v>14</v>
      </c>
      <c r="B6" s="2" t="s">
        <v>15</v>
      </c>
      <c r="C6" s="2" t="s">
        <v>10</v>
      </c>
      <c r="D6" s="2">
        <v>2007</v>
      </c>
      <c r="E6" s="22">
        <v>2008</v>
      </c>
      <c r="F6" s="2">
        <v>2009</v>
      </c>
      <c r="G6" s="2">
        <v>2010</v>
      </c>
      <c r="H6" s="2">
        <v>2011</v>
      </c>
      <c r="I6" s="2">
        <v>2012</v>
      </c>
      <c r="J6" s="2">
        <v>2013</v>
      </c>
      <c r="K6" s="25">
        <v>2014</v>
      </c>
      <c r="L6" s="2">
        <v>2015</v>
      </c>
      <c r="M6" s="2">
        <v>2016</v>
      </c>
      <c r="N6" s="2">
        <v>2017</v>
      </c>
      <c r="O6" s="2">
        <v>2018</v>
      </c>
      <c r="P6" s="2">
        <v>2019</v>
      </c>
    </row>
    <row r="7" spans="1:16" s="1" customFormat="1" ht="12.75">
      <c r="A7" s="7">
        <v>1</v>
      </c>
      <c r="B7" s="6" t="s">
        <v>16</v>
      </c>
      <c r="C7" s="2" t="s">
        <v>11</v>
      </c>
      <c r="D7" s="7">
        <v>30</v>
      </c>
      <c r="E7" s="18">
        <f>SUM(E8:E9)</f>
        <v>35.57</v>
      </c>
      <c r="F7" s="18">
        <f>SUM(F8:F9)</f>
        <v>29.740000000000002</v>
      </c>
      <c r="G7" s="18">
        <v>22</v>
      </c>
      <c r="H7" s="18">
        <v>16</v>
      </c>
      <c r="I7" s="18">
        <f>SUM(I8:I9)</f>
        <v>53.019999999999996</v>
      </c>
      <c r="J7" s="18">
        <f>SUM(J8:J9)</f>
        <v>42.459999999999994</v>
      </c>
      <c r="K7" s="26">
        <f>SUM(K8:K9)</f>
        <v>32</v>
      </c>
      <c r="L7" s="2">
        <v>28</v>
      </c>
      <c r="M7" s="2">
        <v>38</v>
      </c>
      <c r="N7" s="2">
        <f>SUM(N8:N9)</f>
        <v>25.32</v>
      </c>
      <c r="O7" s="2">
        <f>SUM(O8:O9)</f>
        <v>37.269999999999996</v>
      </c>
      <c r="P7" s="2">
        <f>SUM(P8:P9)</f>
        <v>27.41</v>
      </c>
    </row>
    <row r="8" spans="1:16" s="1" customFormat="1" ht="12.75">
      <c r="A8" s="7"/>
      <c r="B8" s="5" t="s">
        <v>17</v>
      </c>
      <c r="C8" s="2" t="s">
        <v>11</v>
      </c>
      <c r="D8" s="7">
        <v>15</v>
      </c>
      <c r="E8" s="18">
        <v>13.44</v>
      </c>
      <c r="F8" s="18">
        <f>2.84+1.9</f>
        <v>4.74</v>
      </c>
      <c r="G8" s="18">
        <v>6.56</v>
      </c>
      <c r="H8" s="18">
        <v>6.56</v>
      </c>
      <c r="I8" s="18">
        <v>17.9</v>
      </c>
      <c r="J8" s="18">
        <v>4.8</v>
      </c>
      <c r="K8" s="26">
        <v>7</v>
      </c>
      <c r="L8" s="2">
        <v>8</v>
      </c>
      <c r="M8" s="2">
        <v>9</v>
      </c>
      <c r="N8" s="2">
        <v>6.94</v>
      </c>
      <c r="O8" s="2">
        <v>5.08</v>
      </c>
      <c r="P8" s="2">
        <v>6.89</v>
      </c>
    </row>
    <row r="9" spans="1:16" s="1" customFormat="1" ht="12.75">
      <c r="A9" s="7"/>
      <c r="B9" s="5" t="s">
        <v>27</v>
      </c>
      <c r="C9" s="2" t="s">
        <v>11</v>
      </c>
      <c r="D9" s="13">
        <v>15</v>
      </c>
      <c r="E9" s="19">
        <v>22.13</v>
      </c>
      <c r="F9" s="19">
        <v>25</v>
      </c>
      <c r="G9" s="19">
        <v>14.63</v>
      </c>
      <c r="H9" s="19">
        <v>9</v>
      </c>
      <c r="I9" s="19">
        <v>35.12</v>
      </c>
      <c r="J9" s="19">
        <v>37.66</v>
      </c>
      <c r="K9" s="27">
        <v>25</v>
      </c>
      <c r="L9" s="2">
        <v>20</v>
      </c>
      <c r="M9" s="2">
        <v>29</v>
      </c>
      <c r="N9" s="2">
        <v>18.38</v>
      </c>
      <c r="O9" s="2">
        <v>32.19</v>
      </c>
      <c r="P9" s="2">
        <v>20.52</v>
      </c>
    </row>
    <row r="10" spans="1:16" s="1" customFormat="1" ht="12.75">
      <c r="A10" s="7">
        <v>2</v>
      </c>
      <c r="B10" s="6" t="s">
        <v>34</v>
      </c>
      <c r="C10" s="2" t="s">
        <v>11</v>
      </c>
      <c r="D10" s="7">
        <v>44</v>
      </c>
      <c r="E10" s="18">
        <v>58</v>
      </c>
      <c r="F10" s="7">
        <v>14.78</v>
      </c>
      <c r="G10" s="7">
        <v>36.69</v>
      </c>
      <c r="H10" s="7">
        <v>22.52</v>
      </c>
      <c r="I10" s="7">
        <v>17.31</v>
      </c>
      <c r="J10" s="7">
        <v>30.14</v>
      </c>
      <c r="K10" s="28">
        <v>21</v>
      </c>
      <c r="L10" s="2">
        <v>21</v>
      </c>
      <c r="M10" s="2">
        <v>18</v>
      </c>
      <c r="N10" s="2">
        <v>19.51</v>
      </c>
      <c r="O10" s="2">
        <v>28.77</v>
      </c>
      <c r="P10" s="2">
        <v>19.33</v>
      </c>
    </row>
    <row r="11" spans="1:16" s="1" customFormat="1" ht="12.75">
      <c r="A11" s="7">
        <v>3</v>
      </c>
      <c r="B11" s="6" t="s">
        <v>35</v>
      </c>
      <c r="C11" s="2" t="s">
        <v>11</v>
      </c>
      <c r="D11" s="7">
        <v>48</v>
      </c>
      <c r="E11" s="18">
        <v>52</v>
      </c>
      <c r="F11" s="7">
        <v>52</v>
      </c>
      <c r="G11" s="7">
        <v>37.48</v>
      </c>
      <c r="H11" s="7">
        <v>38.57</v>
      </c>
      <c r="I11" s="7">
        <v>50.12</v>
      </c>
      <c r="J11" s="7">
        <v>46.45</v>
      </c>
      <c r="K11" s="28">
        <v>42</v>
      </c>
      <c r="L11" s="2">
        <v>46</v>
      </c>
      <c r="M11" s="2">
        <v>42</v>
      </c>
      <c r="N11" s="2">
        <v>39.01</v>
      </c>
      <c r="O11" s="2">
        <v>40.55</v>
      </c>
      <c r="P11" s="2">
        <v>32.49</v>
      </c>
    </row>
    <row r="12" spans="1:16" s="1" customFormat="1" ht="12.75">
      <c r="A12" s="7">
        <v>4</v>
      </c>
      <c r="B12" s="6" t="s">
        <v>18</v>
      </c>
      <c r="C12" s="2" t="s">
        <v>37</v>
      </c>
      <c r="D12" s="7">
        <v>504</v>
      </c>
      <c r="E12" s="18">
        <v>442</v>
      </c>
      <c r="F12" s="7">
        <v>6723</v>
      </c>
      <c r="G12" s="7">
        <v>13332</v>
      </c>
      <c r="H12" s="7">
        <v>12249</v>
      </c>
      <c r="I12" s="7">
        <v>10379</v>
      </c>
      <c r="J12" s="7">
        <f>2634+10262</f>
        <v>12896</v>
      </c>
      <c r="K12" s="28">
        <f>8180+5512</f>
        <v>13692</v>
      </c>
      <c r="L12" s="2">
        <v>10730</v>
      </c>
      <c r="M12" s="2">
        <v>3644</v>
      </c>
      <c r="N12" s="2">
        <v>3830</v>
      </c>
      <c r="O12" s="2">
        <v>2792</v>
      </c>
      <c r="P12" s="2">
        <v>2862</v>
      </c>
    </row>
    <row r="13" spans="1:16" s="1" customFormat="1" ht="12.75">
      <c r="A13" s="7">
        <v>5</v>
      </c>
      <c r="B13" s="6" t="s">
        <v>19</v>
      </c>
      <c r="C13" s="2" t="s">
        <v>11</v>
      </c>
      <c r="D13" s="7">
        <v>136</v>
      </c>
      <c r="E13" s="18">
        <v>106</v>
      </c>
      <c r="F13" s="7">
        <f>17.1+2.37</f>
        <v>19.470000000000002</v>
      </c>
      <c r="G13" s="7">
        <v>91.87</v>
      </c>
      <c r="H13" s="7">
        <v>165.36</v>
      </c>
      <c r="I13" s="7">
        <v>140</v>
      </c>
      <c r="J13" s="7">
        <v>120.32</v>
      </c>
      <c r="K13" s="28">
        <v>134</v>
      </c>
      <c r="L13" s="2">
        <v>118</v>
      </c>
      <c r="M13" s="2">
        <v>118</v>
      </c>
      <c r="N13" s="2">
        <v>58.95</v>
      </c>
      <c r="O13" s="2">
        <v>102.64</v>
      </c>
      <c r="P13" s="2">
        <v>42.24</v>
      </c>
    </row>
    <row r="14" spans="1:16" ht="12.75">
      <c r="A14" s="7">
        <v>6</v>
      </c>
      <c r="B14" s="3" t="s">
        <v>0</v>
      </c>
      <c r="C14" s="2" t="s">
        <v>11</v>
      </c>
      <c r="D14" s="4">
        <v>197</v>
      </c>
      <c r="E14" s="23">
        <v>151</v>
      </c>
      <c r="F14" s="4">
        <f>8.63+137.61</f>
        <v>146.24</v>
      </c>
      <c r="G14" s="4">
        <v>158.92</v>
      </c>
      <c r="H14" s="4">
        <v>146.1</v>
      </c>
      <c r="I14" s="4">
        <v>181.28</v>
      </c>
      <c r="J14" s="4">
        <v>160.24</v>
      </c>
      <c r="K14" s="29">
        <v>95</v>
      </c>
      <c r="L14" s="2">
        <v>187</v>
      </c>
      <c r="M14" s="2">
        <v>154</v>
      </c>
      <c r="N14" s="2">
        <v>90.92</v>
      </c>
      <c r="O14" s="2">
        <v>78.85</v>
      </c>
      <c r="P14" s="2">
        <v>133.96</v>
      </c>
    </row>
    <row r="15" spans="1:16" ht="12.75">
      <c r="A15" s="4">
        <v>7</v>
      </c>
      <c r="B15" s="3" t="s">
        <v>13</v>
      </c>
      <c r="C15" s="2" t="s">
        <v>12</v>
      </c>
      <c r="D15" s="4">
        <v>26662</v>
      </c>
      <c r="E15" s="23">
        <v>23078</v>
      </c>
      <c r="F15" s="4">
        <v>28361</v>
      </c>
      <c r="G15" s="4">
        <v>28085</v>
      </c>
      <c r="H15" s="4">
        <v>39077</v>
      </c>
      <c r="I15" s="4">
        <v>22887</v>
      </c>
      <c r="J15" s="4">
        <v>25978</v>
      </c>
      <c r="K15" s="29">
        <v>39723</v>
      </c>
      <c r="L15" s="2">
        <v>23559</v>
      </c>
      <c r="M15" s="2">
        <v>23801</v>
      </c>
      <c r="N15" s="2">
        <v>24068</v>
      </c>
      <c r="O15" s="2">
        <v>23514</v>
      </c>
      <c r="P15" s="2">
        <v>26374</v>
      </c>
    </row>
    <row r="16" spans="1:16" ht="12.75">
      <c r="A16" s="4"/>
      <c r="B16" s="4" t="s">
        <v>1</v>
      </c>
      <c r="C16" s="2" t="s">
        <v>12</v>
      </c>
      <c r="D16" s="4">
        <v>10245</v>
      </c>
      <c r="E16" s="23">
        <v>9577</v>
      </c>
      <c r="F16" s="4">
        <v>11427</v>
      </c>
      <c r="G16" s="4">
        <v>9216</v>
      </c>
      <c r="H16" s="4">
        <v>17123</v>
      </c>
      <c r="I16" s="4">
        <v>8342</v>
      </c>
      <c r="J16" s="4">
        <v>9260</v>
      </c>
      <c r="K16" s="29">
        <v>11781</v>
      </c>
      <c r="L16" s="2">
        <v>8673</v>
      </c>
      <c r="M16" s="2">
        <v>9255</v>
      </c>
      <c r="N16" s="2">
        <v>10777</v>
      </c>
      <c r="O16" s="2">
        <v>12707</v>
      </c>
      <c r="P16" s="2">
        <v>10294</v>
      </c>
    </row>
    <row r="17" spans="1:16" ht="12.75">
      <c r="A17" s="4"/>
      <c r="B17" s="4" t="s">
        <v>2</v>
      </c>
      <c r="C17" s="2" t="s">
        <v>12</v>
      </c>
      <c r="D17" s="4">
        <v>16417</v>
      </c>
      <c r="E17" s="23">
        <v>13501</v>
      </c>
      <c r="F17" s="4">
        <v>16934</v>
      </c>
      <c r="G17" s="4">
        <v>18869</v>
      </c>
      <c r="H17" s="4">
        <v>21954</v>
      </c>
      <c r="I17" s="4">
        <v>14545</v>
      </c>
      <c r="J17" s="4">
        <v>16718</v>
      </c>
      <c r="K17" s="29">
        <v>27941</v>
      </c>
      <c r="L17" s="2">
        <v>14886</v>
      </c>
      <c r="M17" s="2">
        <v>14546</v>
      </c>
      <c r="N17" s="2">
        <v>13291</v>
      </c>
      <c r="O17" s="2">
        <v>10806</v>
      </c>
      <c r="P17" s="2">
        <v>16080</v>
      </c>
    </row>
    <row r="18" spans="1:16" ht="12.75">
      <c r="A18" s="4">
        <v>8</v>
      </c>
      <c r="B18" s="3" t="s">
        <v>3</v>
      </c>
      <c r="C18" s="2" t="s">
        <v>12</v>
      </c>
      <c r="D18" s="4">
        <v>7142</v>
      </c>
      <c r="E18" s="23">
        <v>3538</v>
      </c>
      <c r="F18" s="4">
        <v>1904</v>
      </c>
      <c r="G18" s="4">
        <v>4257</v>
      </c>
      <c r="H18" s="4">
        <v>22629</v>
      </c>
      <c r="I18" s="4">
        <v>5483</v>
      </c>
      <c r="J18" s="4">
        <v>2444</v>
      </c>
      <c r="K18" s="29">
        <v>25809</v>
      </c>
      <c r="L18" s="2">
        <v>10416</v>
      </c>
      <c r="M18" s="2">
        <v>6043</v>
      </c>
      <c r="N18" s="2">
        <v>3250</v>
      </c>
      <c r="O18" s="2">
        <v>5076</v>
      </c>
      <c r="P18" s="2">
        <v>3375</v>
      </c>
    </row>
    <row r="19" spans="1:16" ht="12.75">
      <c r="A19" s="4"/>
      <c r="B19" s="4" t="s">
        <v>1</v>
      </c>
      <c r="C19" s="2" t="s">
        <v>12</v>
      </c>
      <c r="D19" s="4">
        <v>3100</v>
      </c>
      <c r="E19" s="23">
        <v>2118</v>
      </c>
      <c r="F19" s="4">
        <v>1426</v>
      </c>
      <c r="G19" s="4">
        <v>2039</v>
      </c>
      <c r="H19" s="4">
        <v>12002</v>
      </c>
      <c r="I19" s="4">
        <v>2321</v>
      </c>
      <c r="J19" s="4">
        <v>2183</v>
      </c>
      <c r="K19" s="29">
        <v>6198</v>
      </c>
      <c r="L19" s="2">
        <v>3908</v>
      </c>
      <c r="M19" s="2">
        <v>3406</v>
      </c>
      <c r="N19" s="2">
        <v>2304</v>
      </c>
      <c r="O19" s="2">
        <v>3642</v>
      </c>
      <c r="P19" s="2">
        <v>2187</v>
      </c>
    </row>
    <row r="20" spans="1:16" ht="12.75">
      <c r="A20" s="4"/>
      <c r="B20" s="4" t="s">
        <v>2</v>
      </c>
      <c r="C20" s="2" t="s">
        <v>12</v>
      </c>
      <c r="D20" s="4">
        <v>4042</v>
      </c>
      <c r="E20" s="23">
        <v>1420</v>
      </c>
      <c r="F20" s="4">
        <v>478</v>
      </c>
      <c r="G20" s="4">
        <v>2218</v>
      </c>
      <c r="H20" s="4">
        <v>10627</v>
      </c>
      <c r="I20" s="4">
        <v>3162</v>
      </c>
      <c r="J20" s="4">
        <v>261</v>
      </c>
      <c r="K20" s="29">
        <v>19611</v>
      </c>
      <c r="L20" s="2">
        <v>6508</v>
      </c>
      <c r="M20" s="2">
        <v>2637</v>
      </c>
      <c r="N20" s="2">
        <v>946</v>
      </c>
      <c r="O20" s="2">
        <v>1434</v>
      </c>
      <c r="P20" s="2">
        <v>1188</v>
      </c>
    </row>
    <row r="21" spans="1:16" ht="12.75">
      <c r="A21" s="4">
        <v>9</v>
      </c>
      <c r="B21" s="3" t="s">
        <v>4</v>
      </c>
      <c r="C21" s="2" t="s">
        <v>12</v>
      </c>
      <c r="D21" s="4">
        <v>0</v>
      </c>
      <c r="E21" s="23">
        <v>0</v>
      </c>
      <c r="F21" s="4">
        <v>0</v>
      </c>
      <c r="G21" s="4"/>
      <c r="H21" s="4"/>
      <c r="I21" s="4"/>
      <c r="J21" s="4"/>
      <c r="K21" s="29"/>
      <c r="L21" s="4"/>
      <c r="M21" s="4"/>
      <c r="N21" s="4"/>
      <c r="O21" s="4"/>
      <c r="P21" s="4"/>
    </row>
    <row r="22" spans="1:16" ht="12.75">
      <c r="A22" s="4"/>
      <c r="B22" s="4" t="s">
        <v>1</v>
      </c>
      <c r="C22" s="2" t="s">
        <v>12</v>
      </c>
      <c r="D22" s="4">
        <v>0</v>
      </c>
      <c r="E22" s="23">
        <v>0</v>
      </c>
      <c r="F22" s="4">
        <v>0</v>
      </c>
      <c r="G22" s="4"/>
      <c r="H22" s="4"/>
      <c r="I22" s="4"/>
      <c r="J22" s="4"/>
      <c r="K22" s="29"/>
      <c r="L22" s="4"/>
      <c r="M22" s="4"/>
      <c r="N22" s="4"/>
      <c r="O22" s="4"/>
      <c r="P22" s="4"/>
    </row>
    <row r="23" spans="1:16" ht="12.75">
      <c r="A23" s="4"/>
      <c r="B23" s="4" t="s">
        <v>2</v>
      </c>
      <c r="C23" s="2" t="s">
        <v>12</v>
      </c>
      <c r="D23" s="4">
        <v>0</v>
      </c>
      <c r="E23" s="23">
        <v>0</v>
      </c>
      <c r="F23" s="4">
        <v>0</v>
      </c>
      <c r="G23" s="4"/>
      <c r="H23" s="4"/>
      <c r="I23" s="4"/>
      <c r="J23" s="4"/>
      <c r="K23" s="29"/>
      <c r="L23" s="4"/>
      <c r="M23" s="4"/>
      <c r="N23" s="4"/>
      <c r="O23" s="4"/>
      <c r="P23" s="4"/>
    </row>
    <row r="24" spans="1:16" ht="12.75">
      <c r="A24" s="4">
        <v>10</v>
      </c>
      <c r="B24" s="3" t="s">
        <v>6</v>
      </c>
      <c r="C24" s="2" t="s">
        <v>12</v>
      </c>
      <c r="D24" s="4">
        <v>27683</v>
      </c>
      <c r="E24" s="23">
        <v>23100</v>
      </c>
      <c r="F24" s="4">
        <v>28545</v>
      </c>
      <c r="G24" s="4">
        <v>28562</v>
      </c>
      <c r="H24" s="4">
        <v>38043</v>
      </c>
      <c r="I24" s="4">
        <v>22906</v>
      </c>
      <c r="J24" s="4">
        <v>24190</v>
      </c>
      <c r="K24" s="29">
        <v>32052</v>
      </c>
      <c r="L24" s="4">
        <v>23570</v>
      </c>
      <c r="M24" s="4">
        <v>23837</v>
      </c>
      <c r="N24" s="4">
        <v>23149</v>
      </c>
      <c r="O24" s="4">
        <v>23606</v>
      </c>
      <c r="P24" s="4">
        <v>25740</v>
      </c>
    </row>
    <row r="25" spans="1:16" ht="12.75">
      <c r="A25" s="4"/>
      <c r="B25" s="4" t="s">
        <v>1</v>
      </c>
      <c r="C25" s="2" t="s">
        <v>12</v>
      </c>
      <c r="D25" s="4">
        <v>10941</v>
      </c>
      <c r="E25" s="23">
        <v>9555</v>
      </c>
      <c r="F25" s="4">
        <v>11380</v>
      </c>
      <c r="G25" s="4">
        <v>9429</v>
      </c>
      <c r="H25" s="4">
        <v>16203</v>
      </c>
      <c r="I25" s="4">
        <v>8195</v>
      </c>
      <c r="J25" s="4">
        <v>8245</v>
      </c>
      <c r="K25" s="29">
        <v>10742</v>
      </c>
      <c r="L25" s="4">
        <v>8783</v>
      </c>
      <c r="M25" s="4">
        <v>9536</v>
      </c>
      <c r="N25" s="4">
        <v>10326</v>
      </c>
      <c r="O25" s="4">
        <v>12990</v>
      </c>
      <c r="P25" s="4">
        <v>9822</v>
      </c>
    </row>
    <row r="26" spans="1:16" ht="12.75">
      <c r="A26" s="4"/>
      <c r="B26" s="4" t="s">
        <v>2</v>
      </c>
      <c r="C26" s="2" t="s">
        <v>12</v>
      </c>
      <c r="D26" s="4">
        <v>16742</v>
      </c>
      <c r="E26" s="23">
        <v>13545</v>
      </c>
      <c r="F26" s="4">
        <v>17165</v>
      </c>
      <c r="G26" s="4">
        <v>19133</v>
      </c>
      <c r="H26" s="4">
        <v>21840</v>
      </c>
      <c r="I26" s="4">
        <v>14711</v>
      </c>
      <c r="J26" s="4">
        <v>15945</v>
      </c>
      <c r="K26" s="29">
        <v>21310</v>
      </c>
      <c r="L26" s="4">
        <v>14787</v>
      </c>
      <c r="M26" s="4">
        <v>14301</v>
      </c>
      <c r="N26" s="4">
        <v>12823</v>
      </c>
      <c r="O26" s="4">
        <v>10616</v>
      </c>
      <c r="P26" s="4">
        <v>15918</v>
      </c>
    </row>
    <row r="27" spans="1:16" ht="12.75">
      <c r="A27" s="4">
        <v>11</v>
      </c>
      <c r="B27" s="3" t="s">
        <v>5</v>
      </c>
      <c r="C27" s="2" t="s">
        <v>12</v>
      </c>
      <c r="D27" s="4">
        <v>1779</v>
      </c>
      <c r="E27" s="23">
        <v>348</v>
      </c>
      <c r="F27" s="4">
        <v>660</v>
      </c>
      <c r="G27" s="4">
        <v>255</v>
      </c>
      <c r="H27" s="4">
        <v>0</v>
      </c>
      <c r="I27" s="4">
        <v>28</v>
      </c>
      <c r="J27" s="4">
        <v>850</v>
      </c>
      <c r="K27" s="29">
        <v>90</v>
      </c>
      <c r="L27" s="4">
        <v>370</v>
      </c>
      <c r="M27" s="4">
        <v>120</v>
      </c>
      <c r="N27" s="4">
        <v>125</v>
      </c>
      <c r="O27" s="4">
        <v>0</v>
      </c>
      <c r="P27" s="4">
        <v>4</v>
      </c>
    </row>
    <row r="28" spans="1:16" ht="12.75">
      <c r="A28" s="4"/>
      <c r="B28" s="4" t="s">
        <v>1</v>
      </c>
      <c r="C28" s="2" t="s">
        <v>12</v>
      </c>
      <c r="D28" s="4">
        <v>407</v>
      </c>
      <c r="E28" s="23">
        <v>48</v>
      </c>
      <c r="F28" s="4">
        <v>225</v>
      </c>
      <c r="G28" s="4">
        <v>37</v>
      </c>
      <c r="H28" s="4">
        <v>0</v>
      </c>
      <c r="I28" s="4">
        <v>19</v>
      </c>
      <c r="J28" s="4">
        <v>156</v>
      </c>
      <c r="K28" s="29">
        <v>24</v>
      </c>
      <c r="L28" s="4">
        <v>101</v>
      </c>
      <c r="M28" s="4">
        <v>4</v>
      </c>
      <c r="N28" s="4">
        <v>0</v>
      </c>
      <c r="O28" s="4">
        <v>0</v>
      </c>
      <c r="P28" s="4">
        <v>0</v>
      </c>
    </row>
    <row r="29" spans="1:16" ht="12.75">
      <c r="A29" s="4"/>
      <c r="B29" s="4" t="s">
        <v>2</v>
      </c>
      <c r="C29" s="2" t="s">
        <v>12</v>
      </c>
      <c r="D29" s="4">
        <v>1372</v>
      </c>
      <c r="E29" s="23">
        <v>300</v>
      </c>
      <c r="F29" s="4">
        <v>435</v>
      </c>
      <c r="G29" s="4">
        <v>218</v>
      </c>
      <c r="H29" s="4">
        <v>0</v>
      </c>
      <c r="I29" s="4">
        <v>9</v>
      </c>
      <c r="J29" s="4">
        <v>694</v>
      </c>
      <c r="K29" s="29">
        <v>66</v>
      </c>
      <c r="L29" s="4">
        <v>269</v>
      </c>
      <c r="M29" s="4">
        <v>116</v>
      </c>
      <c r="N29" s="4">
        <v>125</v>
      </c>
      <c r="O29" s="4">
        <v>0</v>
      </c>
      <c r="P29" s="4">
        <v>4</v>
      </c>
    </row>
    <row r="30" spans="1:16" ht="12.75">
      <c r="A30" s="4">
        <v>12</v>
      </c>
      <c r="B30" s="3" t="s">
        <v>7</v>
      </c>
      <c r="C30" s="2" t="s">
        <v>12</v>
      </c>
      <c r="D30" s="4">
        <v>6</v>
      </c>
      <c r="E30" s="23">
        <v>0</v>
      </c>
      <c r="F30" s="4">
        <v>30</v>
      </c>
      <c r="G30" s="4">
        <v>0</v>
      </c>
      <c r="H30" s="4">
        <v>0</v>
      </c>
      <c r="I30" s="4">
        <v>1</v>
      </c>
      <c r="J30" s="4">
        <v>7</v>
      </c>
      <c r="K30" s="29">
        <v>0</v>
      </c>
      <c r="L30" s="4">
        <v>36</v>
      </c>
      <c r="M30" s="4">
        <v>67</v>
      </c>
      <c r="N30" s="4">
        <v>19</v>
      </c>
      <c r="O30" s="4">
        <v>25</v>
      </c>
      <c r="P30" s="4">
        <v>6</v>
      </c>
    </row>
    <row r="31" spans="1:16" ht="12.75">
      <c r="A31" s="4"/>
      <c r="B31" s="4" t="s">
        <v>1</v>
      </c>
      <c r="C31" s="2" t="s">
        <v>12</v>
      </c>
      <c r="D31" s="4">
        <v>6</v>
      </c>
      <c r="E31" s="23">
        <v>0</v>
      </c>
      <c r="F31" s="4">
        <v>0</v>
      </c>
      <c r="G31" s="4">
        <v>0</v>
      </c>
      <c r="H31" s="4">
        <v>0</v>
      </c>
      <c r="I31" s="4">
        <v>1</v>
      </c>
      <c r="J31" s="4">
        <v>3</v>
      </c>
      <c r="K31" s="29">
        <v>0</v>
      </c>
      <c r="L31" s="4">
        <v>0</v>
      </c>
      <c r="M31" s="4">
        <v>10</v>
      </c>
      <c r="N31" s="4">
        <v>4</v>
      </c>
      <c r="O31" s="4">
        <v>10</v>
      </c>
      <c r="P31" s="4">
        <v>0</v>
      </c>
    </row>
    <row r="32" spans="1:16" ht="12.75">
      <c r="A32" s="4"/>
      <c r="B32" s="4" t="s">
        <v>2</v>
      </c>
      <c r="C32" s="2" t="s">
        <v>12</v>
      </c>
      <c r="D32" s="4">
        <v>0</v>
      </c>
      <c r="E32" s="23">
        <v>0</v>
      </c>
      <c r="F32" s="4">
        <v>30</v>
      </c>
      <c r="G32" s="4">
        <v>0</v>
      </c>
      <c r="H32" s="4">
        <v>0</v>
      </c>
      <c r="I32" s="4">
        <v>0</v>
      </c>
      <c r="J32" s="4">
        <v>4</v>
      </c>
      <c r="K32" s="29">
        <v>0</v>
      </c>
      <c r="L32" s="4">
        <v>36</v>
      </c>
      <c r="M32" s="4">
        <v>57</v>
      </c>
      <c r="N32" s="4">
        <v>15</v>
      </c>
      <c r="O32" s="4">
        <v>15</v>
      </c>
      <c r="P32" s="4">
        <v>6</v>
      </c>
    </row>
    <row r="33" spans="1:16" ht="12.75">
      <c r="A33" s="4">
        <v>13</v>
      </c>
      <c r="B33" s="3" t="s">
        <v>9</v>
      </c>
      <c r="C33" s="2" t="s">
        <v>12</v>
      </c>
      <c r="D33" s="4">
        <v>25086</v>
      </c>
      <c r="E33" s="23">
        <v>21899</v>
      </c>
      <c r="F33" s="4">
        <v>25633</v>
      </c>
      <c r="G33" s="4">
        <v>27572</v>
      </c>
      <c r="H33" s="4">
        <v>36728</v>
      </c>
      <c r="I33" s="4">
        <v>22524</v>
      </c>
      <c r="J33" s="4">
        <v>22575</v>
      </c>
      <c r="K33" s="29">
        <v>31866</v>
      </c>
      <c r="L33" s="4">
        <v>22950</v>
      </c>
      <c r="M33" s="4">
        <v>23239</v>
      </c>
      <c r="N33" s="4">
        <v>23001</v>
      </c>
      <c r="O33" s="4">
        <v>23270</v>
      </c>
      <c r="P33" s="4">
        <v>25151</v>
      </c>
    </row>
    <row r="34" spans="1:16" ht="12.75">
      <c r="A34" s="4"/>
      <c r="B34" s="4" t="s">
        <v>1</v>
      </c>
      <c r="C34" s="2" t="s">
        <v>12</v>
      </c>
      <c r="D34" s="4">
        <v>10258</v>
      </c>
      <c r="E34" s="23">
        <v>9291</v>
      </c>
      <c r="F34" s="4">
        <v>9718</v>
      </c>
      <c r="G34" s="4">
        <v>8987</v>
      </c>
      <c r="H34" s="4">
        <v>15678</v>
      </c>
      <c r="I34" s="4">
        <v>7976</v>
      </c>
      <c r="J34" s="4">
        <v>8086</v>
      </c>
      <c r="K34" s="29">
        <v>10718</v>
      </c>
      <c r="L34" s="4">
        <v>8682</v>
      </c>
      <c r="M34" s="4">
        <v>9316</v>
      </c>
      <c r="N34" s="4">
        <v>10322</v>
      </c>
      <c r="O34" s="4">
        <v>12925</v>
      </c>
      <c r="P34" s="4">
        <v>9755</v>
      </c>
    </row>
    <row r="35" spans="1:16" ht="12.75">
      <c r="A35" s="4"/>
      <c r="B35" s="4" t="s">
        <v>2</v>
      </c>
      <c r="C35" s="2" t="s">
        <v>12</v>
      </c>
      <c r="D35" s="4">
        <v>14828</v>
      </c>
      <c r="E35" s="23">
        <v>12608</v>
      </c>
      <c r="F35" s="4">
        <v>15915</v>
      </c>
      <c r="G35" s="4">
        <v>18585</v>
      </c>
      <c r="H35" s="4">
        <v>21050</v>
      </c>
      <c r="I35" s="4">
        <v>14548</v>
      </c>
      <c r="J35" s="4">
        <v>14489</v>
      </c>
      <c r="K35" s="29">
        <v>21148</v>
      </c>
      <c r="L35" s="4">
        <v>14268</v>
      </c>
      <c r="M35" s="4">
        <v>13923</v>
      </c>
      <c r="N35" s="4">
        <v>12679</v>
      </c>
      <c r="O35" s="4">
        <v>10345</v>
      </c>
      <c r="P35" s="4">
        <v>15396</v>
      </c>
    </row>
    <row r="36" spans="1:16" ht="12.75">
      <c r="A36" s="4">
        <v>14</v>
      </c>
      <c r="B36" s="3" t="s">
        <v>8</v>
      </c>
      <c r="C36" s="2" t="s">
        <v>12</v>
      </c>
      <c r="D36" s="4">
        <v>812</v>
      </c>
      <c r="E36" s="23">
        <v>853</v>
      </c>
      <c r="F36" s="4">
        <v>2222</v>
      </c>
      <c r="G36" s="4">
        <v>735</v>
      </c>
      <c r="H36" s="4">
        <v>1315</v>
      </c>
      <c r="I36" s="4">
        <v>353</v>
      </c>
      <c r="J36" s="4">
        <v>758</v>
      </c>
      <c r="K36" s="29">
        <v>96</v>
      </c>
      <c r="L36" s="4">
        <v>214</v>
      </c>
      <c r="M36" s="4">
        <v>411</v>
      </c>
      <c r="N36" s="4">
        <v>4</v>
      </c>
      <c r="O36" s="4">
        <v>311</v>
      </c>
      <c r="P36" s="4">
        <v>579</v>
      </c>
    </row>
    <row r="37" spans="1:16" ht="12.75">
      <c r="A37" s="4"/>
      <c r="B37" s="4" t="s">
        <v>1</v>
      </c>
      <c r="C37" s="2" t="s">
        <v>12</v>
      </c>
      <c r="D37" s="4">
        <v>270</v>
      </c>
      <c r="E37" s="23">
        <v>216</v>
      </c>
      <c r="F37" s="4">
        <v>1437</v>
      </c>
      <c r="G37" s="4">
        <v>405</v>
      </c>
      <c r="H37" s="4">
        <v>525</v>
      </c>
      <c r="I37" s="4">
        <v>199</v>
      </c>
      <c r="J37" s="4"/>
      <c r="K37" s="29">
        <v>0</v>
      </c>
      <c r="L37" s="4">
        <v>0</v>
      </c>
      <c r="M37" s="4">
        <v>206</v>
      </c>
      <c r="N37" s="4">
        <v>0</v>
      </c>
      <c r="O37" s="4">
        <v>55</v>
      </c>
      <c r="P37" s="4">
        <v>67</v>
      </c>
    </row>
    <row r="38" spans="1:16" ht="12.75">
      <c r="A38" s="4"/>
      <c r="B38" s="4" t="s">
        <v>2</v>
      </c>
      <c r="C38" s="2" t="s">
        <v>12</v>
      </c>
      <c r="D38" s="4">
        <v>542</v>
      </c>
      <c r="E38" s="23">
        <v>637</v>
      </c>
      <c r="F38" s="4">
        <v>785</v>
      </c>
      <c r="G38" s="4">
        <v>330</v>
      </c>
      <c r="H38" s="4">
        <v>790</v>
      </c>
      <c r="I38" s="4">
        <v>154</v>
      </c>
      <c r="J38" s="4">
        <v>758</v>
      </c>
      <c r="K38" s="29">
        <v>96</v>
      </c>
      <c r="L38" s="4">
        <v>214</v>
      </c>
      <c r="M38" s="4">
        <v>205</v>
      </c>
      <c r="N38" s="4">
        <v>4</v>
      </c>
      <c r="O38" s="4">
        <v>256</v>
      </c>
      <c r="P38" s="4">
        <v>512</v>
      </c>
    </row>
    <row r="39" spans="1:16" ht="12.75">
      <c r="A39" s="4">
        <v>15</v>
      </c>
      <c r="B39" s="3" t="s">
        <v>20</v>
      </c>
      <c r="C39" s="2" t="s">
        <v>37</v>
      </c>
      <c r="D39" s="4">
        <f>SUM(D40:D41)</f>
        <v>2210</v>
      </c>
      <c r="E39" s="23">
        <f>SUM(E40:E42)</f>
        <v>908.283</v>
      </c>
      <c r="F39" s="4">
        <f>SUM(F40:F42)</f>
        <v>534224</v>
      </c>
      <c r="G39" s="4">
        <v>352036</v>
      </c>
      <c r="H39" s="4"/>
      <c r="I39" s="4"/>
      <c r="J39" s="4">
        <v>22501</v>
      </c>
      <c r="K39" s="29">
        <v>23928</v>
      </c>
      <c r="L39" s="4"/>
      <c r="M39" s="4">
        <v>66457</v>
      </c>
      <c r="N39" s="4">
        <f>N40+N42</f>
        <v>448964</v>
      </c>
      <c r="O39" s="4">
        <v>8542</v>
      </c>
      <c r="P39" s="4"/>
    </row>
    <row r="40" spans="1:16" ht="12.75">
      <c r="A40" s="4"/>
      <c r="B40" s="4" t="s">
        <v>21</v>
      </c>
      <c r="C40" s="2" t="s">
        <v>37</v>
      </c>
      <c r="D40" s="4">
        <v>17</v>
      </c>
      <c r="E40" s="23">
        <v>145</v>
      </c>
      <c r="F40" s="4">
        <v>534224</v>
      </c>
      <c r="G40" s="4">
        <v>352036</v>
      </c>
      <c r="H40" s="4"/>
      <c r="I40" s="4"/>
      <c r="J40" s="4"/>
      <c r="K40" s="29"/>
      <c r="L40" s="4"/>
      <c r="M40" s="4"/>
      <c r="N40" s="4">
        <v>435062</v>
      </c>
      <c r="O40" s="4"/>
      <c r="P40" s="4"/>
    </row>
    <row r="41" spans="1:16" ht="12.75">
      <c r="A41" s="4"/>
      <c r="B41" s="4" t="s">
        <v>28</v>
      </c>
      <c r="C41" s="2" t="s">
        <v>37</v>
      </c>
      <c r="D41" s="4">
        <v>2193</v>
      </c>
      <c r="E41" s="23">
        <f>34.92+360.363</f>
        <v>395.283</v>
      </c>
      <c r="F41" s="4"/>
      <c r="G41" s="4"/>
      <c r="H41" s="4">
        <v>32065</v>
      </c>
      <c r="I41" s="4">
        <v>32065</v>
      </c>
      <c r="J41" s="4"/>
      <c r="K41" s="29"/>
      <c r="L41" s="4"/>
      <c r="M41" s="4"/>
      <c r="N41" s="4">
        <v>25556</v>
      </c>
      <c r="O41" s="4">
        <v>8542</v>
      </c>
      <c r="P41" s="4"/>
    </row>
    <row r="42" spans="1:16" ht="12.75">
      <c r="A42" s="4"/>
      <c r="B42" s="4" t="s">
        <v>38</v>
      </c>
      <c r="C42" s="2"/>
      <c r="D42" s="4"/>
      <c r="E42" s="23">
        <v>368</v>
      </c>
      <c r="F42" s="4"/>
      <c r="G42" s="4"/>
      <c r="H42" s="4">
        <v>18350</v>
      </c>
      <c r="I42" s="4">
        <v>18350</v>
      </c>
      <c r="J42" s="4">
        <v>22501</v>
      </c>
      <c r="K42" s="29">
        <v>23928</v>
      </c>
      <c r="L42" s="4">
        <v>31159</v>
      </c>
      <c r="M42" s="4"/>
      <c r="N42" s="4">
        <v>13902</v>
      </c>
      <c r="O42" s="4"/>
      <c r="P42" s="4"/>
    </row>
    <row r="43" spans="1:16" ht="12.75">
      <c r="A43" s="4">
        <v>16</v>
      </c>
      <c r="B43" s="3" t="s">
        <v>29</v>
      </c>
      <c r="C43" s="2" t="s">
        <v>25</v>
      </c>
      <c r="D43" s="10">
        <v>149.57</v>
      </c>
      <c r="E43" s="23">
        <v>149.57</v>
      </c>
      <c r="F43" s="10">
        <v>151.37</v>
      </c>
      <c r="G43" s="10">
        <v>151.37</v>
      </c>
      <c r="H43" s="10">
        <v>151.37</v>
      </c>
      <c r="I43" s="10">
        <v>151.37</v>
      </c>
      <c r="J43" s="10">
        <v>151.37</v>
      </c>
      <c r="K43" s="30">
        <v>151.37</v>
      </c>
      <c r="L43" s="10">
        <v>151.37</v>
      </c>
      <c r="M43" s="10">
        <v>151.37</v>
      </c>
      <c r="N43" s="4">
        <v>154.52</v>
      </c>
      <c r="O43" s="4">
        <v>154.52</v>
      </c>
      <c r="P43" s="33">
        <v>154.52</v>
      </c>
    </row>
    <row r="44" spans="1:16" ht="12.75">
      <c r="A44" s="4"/>
      <c r="B44" s="9" t="s">
        <v>30</v>
      </c>
      <c r="C44" s="2" t="s">
        <v>25</v>
      </c>
      <c r="D44" s="10">
        <v>27.7</v>
      </c>
      <c r="E44" s="23">
        <v>27.7</v>
      </c>
      <c r="F44" s="10">
        <v>27.7</v>
      </c>
      <c r="G44" s="10">
        <v>27.7</v>
      </c>
      <c r="H44" s="10">
        <v>27.7</v>
      </c>
      <c r="I44" s="10">
        <v>27.7</v>
      </c>
      <c r="J44" s="10">
        <v>27.7</v>
      </c>
      <c r="K44" s="30">
        <v>27.7</v>
      </c>
      <c r="L44" s="10">
        <v>27.7</v>
      </c>
      <c r="M44" s="10">
        <v>27.7</v>
      </c>
      <c r="N44" s="4">
        <v>27.7</v>
      </c>
      <c r="O44" s="4">
        <v>27.7</v>
      </c>
      <c r="P44" s="33">
        <v>27.7</v>
      </c>
    </row>
    <row r="45" spans="1:16" ht="12.75">
      <c r="A45" s="4"/>
      <c r="B45" s="9" t="s">
        <v>31</v>
      </c>
      <c r="C45" s="2" t="s">
        <v>25</v>
      </c>
      <c r="D45" s="10">
        <v>101.57</v>
      </c>
      <c r="E45" s="23">
        <v>101.57</v>
      </c>
      <c r="F45" s="10">
        <v>103.37</v>
      </c>
      <c r="G45" s="10">
        <v>103.37</v>
      </c>
      <c r="H45" s="10">
        <v>103.37</v>
      </c>
      <c r="I45" s="10">
        <v>103.37</v>
      </c>
      <c r="J45" s="10">
        <v>103.37</v>
      </c>
      <c r="K45" s="30">
        <v>103.37</v>
      </c>
      <c r="L45" s="10">
        <v>103.37</v>
      </c>
      <c r="M45" s="10">
        <v>103.37</v>
      </c>
      <c r="N45" s="4">
        <v>106.52</v>
      </c>
      <c r="O45" s="4">
        <v>106.52</v>
      </c>
      <c r="P45" s="33">
        <v>106.52</v>
      </c>
    </row>
    <row r="46" spans="1:16" ht="12.75">
      <c r="A46" s="4"/>
      <c r="B46" s="9" t="s">
        <v>32</v>
      </c>
      <c r="C46" s="2" t="s">
        <v>25</v>
      </c>
      <c r="D46" s="10">
        <v>20.3</v>
      </c>
      <c r="E46" s="23">
        <v>20.3</v>
      </c>
      <c r="F46" s="10">
        <v>20.3</v>
      </c>
      <c r="G46" s="10">
        <v>20.3</v>
      </c>
      <c r="H46" s="10">
        <v>20.3</v>
      </c>
      <c r="I46" s="10">
        <v>20.3</v>
      </c>
      <c r="J46" s="10">
        <v>20.3</v>
      </c>
      <c r="K46" s="30">
        <v>20.3</v>
      </c>
      <c r="L46" s="10">
        <v>20.3</v>
      </c>
      <c r="M46" s="10">
        <v>20.3</v>
      </c>
      <c r="N46" s="4">
        <v>20.3</v>
      </c>
      <c r="O46" s="4">
        <v>20.3</v>
      </c>
      <c r="P46" s="33">
        <v>20.3</v>
      </c>
    </row>
    <row r="47" spans="1:16" ht="12.75">
      <c r="A47" s="4">
        <v>17</v>
      </c>
      <c r="B47" s="16" t="s">
        <v>36</v>
      </c>
      <c r="C47" s="2" t="s">
        <v>11</v>
      </c>
      <c r="D47" s="10">
        <v>7443.96</v>
      </c>
      <c r="E47" s="23">
        <v>7443.96</v>
      </c>
      <c r="F47" s="10">
        <v>7443.96</v>
      </c>
      <c r="G47" s="10">
        <v>7443.96</v>
      </c>
      <c r="H47" s="10">
        <v>7443.96</v>
      </c>
      <c r="I47" s="10">
        <f aca="true" t="shared" si="0" ref="I47:N47">7443.96-5.63</f>
        <v>7438.33</v>
      </c>
      <c r="J47" s="10">
        <f t="shared" si="0"/>
        <v>7438.33</v>
      </c>
      <c r="K47" s="30">
        <f t="shared" si="0"/>
        <v>7438.33</v>
      </c>
      <c r="L47" s="10">
        <f t="shared" si="0"/>
        <v>7438.33</v>
      </c>
      <c r="M47" s="10">
        <f t="shared" si="0"/>
        <v>7438.33</v>
      </c>
      <c r="N47" s="10">
        <f t="shared" si="0"/>
        <v>7438.33</v>
      </c>
      <c r="O47" s="4">
        <v>7273.53</v>
      </c>
      <c r="P47" s="4">
        <v>7273.53</v>
      </c>
    </row>
    <row r="48" spans="2:16" ht="12.75">
      <c r="B48" s="15" t="s">
        <v>22</v>
      </c>
      <c r="C48" s="2" t="s">
        <v>11</v>
      </c>
      <c r="D48" s="4">
        <v>7392.02</v>
      </c>
      <c r="E48" s="23">
        <v>7392.02</v>
      </c>
      <c r="F48" s="4">
        <v>7218.52</v>
      </c>
      <c r="G48" s="4">
        <v>7218.52</v>
      </c>
      <c r="H48" s="4">
        <v>7218.52</v>
      </c>
      <c r="I48" s="4">
        <f aca="true" t="shared" si="1" ref="I48:N48">7218.52-5.63</f>
        <v>7212.89</v>
      </c>
      <c r="J48" s="4">
        <f t="shared" si="1"/>
        <v>7212.89</v>
      </c>
      <c r="K48" s="29">
        <f t="shared" si="1"/>
        <v>7212.89</v>
      </c>
      <c r="L48" s="4">
        <f t="shared" si="1"/>
        <v>7212.89</v>
      </c>
      <c r="M48" s="4">
        <f t="shared" si="1"/>
        <v>7212.89</v>
      </c>
      <c r="N48" s="4">
        <f t="shared" si="1"/>
        <v>7212.89</v>
      </c>
      <c r="O48" s="4">
        <v>7273.53</v>
      </c>
      <c r="P48" s="4">
        <v>7273.53</v>
      </c>
    </row>
    <row r="49" spans="1:16" ht="12.75">
      <c r="A49" s="4"/>
      <c r="B49" s="9" t="s">
        <v>33</v>
      </c>
      <c r="C49" s="2" t="s">
        <v>11</v>
      </c>
      <c r="D49" s="4">
        <v>7264.18</v>
      </c>
      <c r="E49" s="23">
        <v>7264.18</v>
      </c>
      <c r="F49" s="4">
        <v>7146.91</v>
      </c>
      <c r="G49" s="4">
        <v>7146.91</v>
      </c>
      <c r="H49" s="4">
        <v>7146.91</v>
      </c>
      <c r="I49" s="4">
        <f aca="true" t="shared" si="2" ref="I49:N49">7146.91-5.63</f>
        <v>7141.28</v>
      </c>
      <c r="J49" s="4">
        <f t="shared" si="2"/>
        <v>7141.28</v>
      </c>
      <c r="K49" s="29">
        <f t="shared" si="2"/>
        <v>7141.28</v>
      </c>
      <c r="L49" s="4">
        <f t="shared" si="2"/>
        <v>7141.28</v>
      </c>
      <c r="M49" s="4">
        <f t="shared" si="2"/>
        <v>7141.28</v>
      </c>
      <c r="N49" s="4">
        <f t="shared" si="2"/>
        <v>7141.28</v>
      </c>
      <c r="O49" s="4">
        <v>7138.31</v>
      </c>
      <c r="P49" s="4">
        <v>7138.31</v>
      </c>
    </row>
    <row r="50" spans="1:16" ht="12.75">
      <c r="A50" s="4">
        <v>18</v>
      </c>
      <c r="B50" s="3" t="s">
        <v>23</v>
      </c>
      <c r="C50" s="2" t="s">
        <v>26</v>
      </c>
      <c r="D50" s="4">
        <v>14</v>
      </c>
      <c r="E50" s="23">
        <v>14</v>
      </c>
      <c r="F50" s="4">
        <v>14</v>
      </c>
      <c r="G50" s="4">
        <v>14</v>
      </c>
      <c r="H50" s="4">
        <v>14</v>
      </c>
      <c r="I50" s="4">
        <v>14</v>
      </c>
      <c r="J50" s="4">
        <v>14</v>
      </c>
      <c r="K50" s="29">
        <v>14</v>
      </c>
      <c r="L50" s="4">
        <v>14</v>
      </c>
      <c r="M50" s="4">
        <v>14</v>
      </c>
      <c r="N50" s="4">
        <v>14</v>
      </c>
      <c r="O50" s="4">
        <v>14</v>
      </c>
      <c r="P50" s="34">
        <v>14</v>
      </c>
    </row>
    <row r="51" spans="1:16" ht="12.75">
      <c r="A51" s="4"/>
      <c r="B51" s="4" t="s">
        <v>24</v>
      </c>
      <c r="C51" s="2" t="s">
        <v>26</v>
      </c>
      <c r="D51" s="4">
        <v>0</v>
      </c>
      <c r="E51" s="23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29">
        <v>0</v>
      </c>
      <c r="L51" s="4">
        <v>0</v>
      </c>
      <c r="M51" s="4">
        <v>0</v>
      </c>
      <c r="N51" s="4">
        <v>0</v>
      </c>
      <c r="O51" s="4">
        <v>0</v>
      </c>
      <c r="P51" s="34">
        <v>0</v>
      </c>
    </row>
    <row r="52" ht="12.75"/>
    <row r="53" spans="2:9" ht="12.75">
      <c r="B53" s="20"/>
      <c r="I53" s="17"/>
    </row>
    <row r="54" ht="12.75">
      <c r="I54" s="17"/>
    </row>
    <row r="55" spans="1:9" ht="12.75">
      <c r="A55" s="14"/>
      <c r="I55" s="17"/>
    </row>
    <row r="58" ht="15">
      <c r="D58" s="24" t="s">
        <v>39</v>
      </c>
    </row>
    <row r="83" spans="1:2" ht="12.75">
      <c r="A83" s="11"/>
      <c r="B83" s="12"/>
    </row>
    <row r="84" spans="1:2" ht="12.75">
      <c r="A84" s="11"/>
      <c r="B84" s="12"/>
    </row>
    <row r="85" spans="1:2" ht="12.75">
      <c r="A85" s="11"/>
      <c r="B85" s="12"/>
    </row>
    <row r="86" spans="1:2" ht="12.75">
      <c r="A86" s="11"/>
      <c r="B86" s="12"/>
    </row>
    <row r="87" spans="1:2" ht="12.75">
      <c r="A87" s="11"/>
      <c r="B87" s="12"/>
    </row>
    <row r="88" spans="1:2" ht="12.75">
      <c r="A88" s="11"/>
      <c r="B88" s="12"/>
    </row>
    <row r="89" spans="1:2" ht="12.75">
      <c r="A89" s="11"/>
      <c r="B89" s="12"/>
    </row>
    <row r="90" spans="1:2" ht="12.75">
      <c r="A90" s="11"/>
      <c r="B90" s="12"/>
    </row>
    <row r="91" spans="1:2" ht="12.75">
      <c r="A91" s="11"/>
      <c r="B91" s="12"/>
    </row>
    <row r="92" spans="1:2" ht="12.75">
      <c r="A92" s="11"/>
      <c r="B92" s="12"/>
    </row>
    <row r="93" spans="1:2" ht="12.75">
      <c r="A93" s="11"/>
      <c r="B93" s="12"/>
    </row>
    <row r="94" spans="1:2" ht="12.75">
      <c r="A94" s="11"/>
      <c r="B94" s="12"/>
    </row>
    <row r="95" spans="1:2" ht="12.75">
      <c r="A95" s="11"/>
      <c r="B95" s="12"/>
    </row>
    <row r="96" spans="1:2" ht="12.75">
      <c r="A96" s="11"/>
      <c r="B96" s="12"/>
    </row>
    <row r="97" spans="1:2" ht="12.75">
      <c r="A97" s="11"/>
      <c r="B97" s="12"/>
    </row>
    <row r="98" spans="1:2" ht="12.75">
      <c r="A98" s="11"/>
      <c r="B98" s="12"/>
    </row>
    <row r="99" spans="1:2" ht="12.75">
      <c r="A99" s="11"/>
      <c r="B99" s="12"/>
    </row>
    <row r="100" spans="1:2" ht="12.75">
      <c r="A100" s="11"/>
      <c r="B100" s="12"/>
    </row>
    <row r="101" spans="1:2" ht="12.75">
      <c r="A101" s="11"/>
      <c r="B101" s="12"/>
    </row>
    <row r="102" spans="1:2" ht="12.75">
      <c r="A102" s="11"/>
      <c r="B102" s="12"/>
    </row>
    <row r="103" spans="1:2" ht="12.75">
      <c r="A103" s="11"/>
      <c r="B103" s="12"/>
    </row>
    <row r="104" spans="1:2" ht="12.75">
      <c r="A104" s="11"/>
      <c r="B104" s="12"/>
    </row>
    <row r="105" spans="1:2" ht="12.75">
      <c r="A105" s="11"/>
      <c r="B105" s="12"/>
    </row>
    <row r="106" spans="1:2" ht="12.75">
      <c r="A106" s="11"/>
      <c r="B106" s="12"/>
    </row>
    <row r="107" spans="1:2" ht="12.75">
      <c r="A107" s="11"/>
      <c r="B107" s="12"/>
    </row>
    <row r="108" spans="1:2" ht="12.75">
      <c r="A108" s="11"/>
      <c r="B108" s="12"/>
    </row>
    <row r="109" spans="1:2" ht="12.75">
      <c r="A109" s="11"/>
      <c r="B109" s="12"/>
    </row>
    <row r="110" spans="1:2" ht="12.75">
      <c r="A110" s="14"/>
      <c r="B110" s="14"/>
    </row>
  </sheetData>
  <sheetProtection/>
  <printOptions/>
  <pageMargins left="1.1811023622047245" right="0.7480314960629921" top="1.968503937007874" bottom="0.984251968503937" header="0.5118110236220472" footer="0.5118110236220472"/>
  <pageSetup fitToHeight="0" fitToWidth="1" horizontalDpi="600" verticalDpi="600" orientation="landscape" paperSize="9" scale="8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="70" zoomScaleNormal="70" zoomScalePageLayoutView="0" workbookViewId="0" topLeftCell="A1">
      <selection activeCell="D46" sqref="D46"/>
    </sheetView>
  </sheetViews>
  <sheetFormatPr defaultColWidth="9.00390625" defaultRowHeight="12.75"/>
  <sheetData/>
  <sheetProtection/>
  <printOptions/>
  <pageMargins left="1.1811023622047245" right="0.7086614173228347" top="1.5748031496062993" bottom="0.5511811023622047" header="0.31496062992125984" footer="0.31496062992125984"/>
  <pageSetup fitToHeight="1" fitToWidth="1" horizontalDpi="600" verticalDpi="600" orientation="landscape" paperSize="9" scale="9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2.952755905511811" right="0.7086614173228347" top="2.7559055118110236" bottom="0.7480314960629921" header="0.31496062992125984" footer="0.31496062992125984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3" sqref="F23"/>
    </sheetView>
  </sheetViews>
  <sheetFormatPr defaultColWidth="9.00390625" defaultRowHeight="12.75"/>
  <sheetData/>
  <sheetProtection/>
  <printOptions/>
  <pageMargins left="1.7716535433070868" right="0.7086614173228347" top="2.1653543307086616" bottom="0.7480314960629921" header="0.31496062992125984" footer="0.31496062992125984"/>
  <pageSetup horizontalDpi="600" verticalDpi="600" orientation="landscape" paperSize="9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2.7559055118110236" right="0.7086614173228347" top="2.7559055118110236" bottom="0.7480314960629921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Mestské Lesy, B. Bystrica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Jozef Bystriansky</dc:creator>
  <cp:keywords/>
  <dc:description/>
  <cp:lastModifiedBy>Eduard Apfel</cp:lastModifiedBy>
  <cp:lastPrinted>2019-03-15T08:27:09Z</cp:lastPrinted>
  <dcterms:created xsi:type="dcterms:W3CDTF">2003-08-12T05:11:49Z</dcterms:created>
  <dcterms:modified xsi:type="dcterms:W3CDTF">2020-03-24T07:21:07Z</dcterms:modified>
  <cp:category/>
  <cp:version/>
  <cp:contentType/>
  <cp:contentStatus/>
</cp:coreProperties>
</file>